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D SÚ Detva 2025\Rozpočet a VV\"/>
    </mc:Choice>
  </mc:AlternateContent>
  <bookViews>
    <workbookView xWindow="0" yWindow="0" windowWidth="28800" windowHeight="14310" tabRatio="500"/>
  </bookViews>
  <sheets>
    <sheet name="Zadanie" sheetId="3" r:id="rId1"/>
  </sheets>
  <definedNames>
    <definedName name="_xlnm._FilterDatabase">#REF!</definedName>
    <definedName name="fakt1R">#REF!</definedName>
    <definedName name="_xlnm.Print_Titles" localSheetId="0">Zadanie!$8:$10</definedName>
    <definedName name="_xlnm.Print_Area" localSheetId="0">Zadanie!$A:$AH</definedName>
  </definedNames>
  <calcPr calcId="162913"/>
</workbook>
</file>

<file path=xl/calcChain.xml><?xml version="1.0" encoding="utf-8"?>
<calcChain xmlns="http://schemas.openxmlformats.org/spreadsheetml/2006/main">
  <c r="W139" i="3" l="1"/>
  <c r="E139" i="3"/>
  <c r="N139" i="3"/>
  <c r="L139" i="3"/>
  <c r="J139" i="3"/>
  <c r="I139" i="3"/>
  <c r="H139" i="3"/>
  <c r="W137" i="3"/>
  <c r="E137" i="3"/>
  <c r="N137" i="3"/>
  <c r="L137" i="3"/>
  <c r="J137" i="3"/>
  <c r="I137" i="3"/>
  <c r="H137" i="3"/>
  <c r="W135" i="3"/>
  <c r="E135" i="3"/>
  <c r="N135" i="3"/>
  <c r="L135" i="3"/>
  <c r="J135" i="3"/>
  <c r="I135" i="3"/>
  <c r="H135" i="3"/>
  <c r="N134" i="3"/>
  <c r="L134" i="3"/>
  <c r="J134" i="3"/>
  <c r="H134" i="3"/>
  <c r="N133" i="3"/>
  <c r="L133" i="3"/>
  <c r="J133" i="3"/>
  <c r="H133" i="3"/>
  <c r="N132" i="3"/>
  <c r="L132" i="3"/>
  <c r="J132" i="3"/>
  <c r="H132" i="3"/>
  <c r="N131" i="3"/>
  <c r="L131" i="3"/>
  <c r="J131" i="3"/>
  <c r="H131" i="3"/>
  <c r="W128" i="3"/>
  <c r="E128" i="3"/>
  <c r="N128" i="3"/>
  <c r="L128" i="3"/>
  <c r="J128" i="3"/>
  <c r="I128" i="3"/>
  <c r="H128" i="3"/>
  <c r="N127" i="3"/>
  <c r="L127" i="3"/>
  <c r="J127" i="3"/>
  <c r="H127" i="3"/>
  <c r="N126" i="3"/>
  <c r="L126" i="3"/>
  <c r="J126" i="3"/>
  <c r="I126" i="3"/>
  <c r="N125" i="3"/>
  <c r="L125" i="3"/>
  <c r="J125" i="3"/>
  <c r="H125" i="3"/>
  <c r="N124" i="3"/>
  <c r="L124" i="3"/>
  <c r="J124" i="3"/>
  <c r="I124" i="3"/>
  <c r="N123" i="3"/>
  <c r="L123" i="3"/>
  <c r="J123" i="3"/>
  <c r="H123" i="3"/>
  <c r="N122" i="3"/>
  <c r="L122" i="3"/>
  <c r="J122" i="3"/>
  <c r="H122" i="3"/>
  <c r="N121" i="3"/>
  <c r="L121" i="3"/>
  <c r="J121" i="3"/>
  <c r="I121" i="3"/>
  <c r="N120" i="3"/>
  <c r="L120" i="3"/>
  <c r="J120" i="3"/>
  <c r="H120" i="3"/>
  <c r="W116" i="3"/>
  <c r="E116" i="3"/>
  <c r="N116" i="3"/>
  <c r="L116" i="3"/>
  <c r="J116" i="3"/>
  <c r="I116" i="3"/>
  <c r="H116" i="3"/>
  <c r="W114" i="3"/>
  <c r="E114" i="3"/>
  <c r="N114" i="3"/>
  <c r="L114" i="3"/>
  <c r="J114" i="3"/>
  <c r="I114" i="3"/>
  <c r="H114" i="3"/>
  <c r="N113" i="3"/>
  <c r="L113" i="3"/>
  <c r="J113" i="3"/>
  <c r="H113" i="3"/>
  <c r="N112" i="3"/>
  <c r="L112" i="3"/>
  <c r="J112" i="3"/>
  <c r="H112" i="3"/>
  <c r="N111" i="3"/>
  <c r="L111" i="3"/>
  <c r="J111" i="3"/>
  <c r="H111" i="3"/>
  <c r="N110" i="3"/>
  <c r="L110" i="3"/>
  <c r="J110" i="3"/>
  <c r="H110" i="3"/>
  <c r="N109" i="3"/>
  <c r="L109" i="3"/>
  <c r="J109" i="3"/>
  <c r="H109" i="3"/>
  <c r="N108" i="3"/>
  <c r="L108" i="3"/>
  <c r="J108" i="3"/>
  <c r="I108" i="3"/>
  <c r="N107" i="3"/>
  <c r="L107" i="3"/>
  <c r="J107" i="3"/>
  <c r="H107" i="3"/>
  <c r="N106" i="3"/>
  <c r="L106" i="3"/>
  <c r="J106" i="3"/>
  <c r="I106" i="3"/>
  <c r="N105" i="3"/>
  <c r="L105" i="3"/>
  <c r="J105" i="3"/>
  <c r="H105" i="3"/>
  <c r="N104" i="3"/>
  <c r="L104" i="3"/>
  <c r="J104" i="3"/>
  <c r="I104" i="3"/>
  <c r="N103" i="3"/>
  <c r="L103" i="3"/>
  <c r="J103" i="3"/>
  <c r="H103" i="3"/>
  <c r="N102" i="3"/>
  <c r="L102" i="3"/>
  <c r="J102" i="3"/>
  <c r="H102" i="3"/>
  <c r="N101" i="3"/>
  <c r="L101" i="3"/>
  <c r="J101" i="3"/>
  <c r="I101" i="3"/>
  <c r="N100" i="3"/>
  <c r="L100" i="3"/>
  <c r="J100" i="3"/>
  <c r="I100" i="3"/>
  <c r="N99" i="3"/>
  <c r="L99" i="3"/>
  <c r="J99" i="3"/>
  <c r="H99" i="3"/>
  <c r="W95" i="3"/>
  <c r="E95" i="3"/>
  <c r="N95" i="3"/>
  <c r="L95" i="3"/>
  <c r="J95" i="3"/>
  <c r="I95" i="3"/>
  <c r="H95" i="3"/>
  <c r="W93" i="3"/>
  <c r="E93" i="3"/>
  <c r="N93" i="3"/>
  <c r="L93" i="3"/>
  <c r="J93" i="3"/>
  <c r="I93" i="3"/>
  <c r="H93" i="3"/>
  <c r="N92" i="3"/>
  <c r="L92" i="3"/>
  <c r="J92" i="3"/>
  <c r="H92" i="3"/>
  <c r="N91" i="3"/>
  <c r="L91" i="3"/>
  <c r="J91" i="3"/>
  <c r="H91" i="3"/>
  <c r="N90" i="3"/>
  <c r="L90" i="3"/>
  <c r="J90" i="3"/>
  <c r="H90" i="3"/>
  <c r="N89" i="3"/>
  <c r="L89" i="3"/>
  <c r="J89" i="3"/>
  <c r="H89" i="3"/>
  <c r="N88" i="3"/>
  <c r="L88" i="3"/>
  <c r="J88" i="3"/>
  <c r="H88" i="3"/>
  <c r="N87" i="3"/>
  <c r="L87" i="3"/>
  <c r="J87" i="3"/>
  <c r="H87" i="3"/>
  <c r="N86" i="3"/>
  <c r="L86" i="3"/>
  <c r="J86" i="3"/>
  <c r="H86" i="3"/>
  <c r="N85" i="3"/>
  <c r="L85" i="3"/>
  <c r="J85" i="3"/>
  <c r="H85" i="3"/>
  <c r="N84" i="3"/>
  <c r="L84" i="3"/>
  <c r="J84" i="3"/>
  <c r="H84" i="3"/>
  <c r="N83" i="3"/>
  <c r="L83" i="3"/>
  <c r="J83" i="3"/>
  <c r="H83" i="3"/>
  <c r="N82" i="3"/>
  <c r="L82" i="3"/>
  <c r="J82" i="3"/>
  <c r="H82" i="3"/>
  <c r="N81" i="3"/>
  <c r="L81" i="3"/>
  <c r="J81" i="3"/>
  <c r="I81" i="3"/>
  <c r="N80" i="3"/>
  <c r="L80" i="3"/>
  <c r="J80" i="3"/>
  <c r="I80" i="3"/>
  <c r="N79" i="3"/>
  <c r="L79" i="3"/>
  <c r="J79" i="3"/>
  <c r="H79" i="3"/>
  <c r="N78" i="3"/>
  <c r="L78" i="3"/>
  <c r="J78" i="3"/>
  <c r="I78" i="3"/>
  <c r="N77" i="3"/>
  <c r="L77" i="3"/>
  <c r="J77" i="3"/>
  <c r="H77" i="3"/>
  <c r="W74" i="3"/>
  <c r="E74" i="3"/>
  <c r="N74" i="3"/>
  <c r="L74" i="3"/>
  <c r="J74" i="3"/>
  <c r="I74" i="3"/>
  <c r="H74" i="3"/>
  <c r="N73" i="3"/>
  <c r="L73" i="3"/>
  <c r="J73" i="3"/>
  <c r="H73" i="3"/>
  <c r="N72" i="3"/>
  <c r="L72" i="3"/>
  <c r="J72" i="3"/>
  <c r="H72" i="3"/>
  <c r="N71" i="3"/>
  <c r="L71" i="3"/>
  <c r="J71" i="3"/>
  <c r="H71" i="3"/>
  <c r="N70" i="3"/>
  <c r="L70" i="3"/>
  <c r="J70" i="3"/>
  <c r="H70" i="3"/>
  <c r="N69" i="3"/>
  <c r="L69" i="3"/>
  <c r="J69" i="3"/>
  <c r="H69" i="3"/>
  <c r="W66" i="3"/>
  <c r="E66" i="3"/>
  <c r="N66" i="3"/>
  <c r="L66" i="3"/>
  <c r="J66" i="3"/>
  <c r="I66" i="3"/>
  <c r="H66" i="3"/>
  <c r="N65" i="3"/>
  <c r="L65" i="3"/>
  <c r="J65" i="3"/>
  <c r="I65" i="3"/>
  <c r="N64" i="3"/>
  <c r="L64" i="3"/>
  <c r="J64" i="3"/>
  <c r="H64" i="3"/>
  <c r="N63" i="3"/>
  <c r="L63" i="3"/>
  <c r="J63" i="3"/>
  <c r="H63" i="3"/>
  <c r="N62" i="3"/>
  <c r="L62" i="3"/>
  <c r="J62" i="3"/>
  <c r="H62" i="3"/>
  <c r="W59" i="3"/>
  <c r="E59" i="3"/>
  <c r="N59" i="3"/>
  <c r="L59" i="3"/>
  <c r="J59" i="3"/>
  <c r="I59" i="3"/>
  <c r="H59" i="3"/>
  <c r="N58" i="3"/>
  <c r="L58" i="3"/>
  <c r="J58" i="3"/>
  <c r="I58" i="3"/>
  <c r="N57" i="3"/>
  <c r="L57" i="3"/>
  <c r="J57" i="3"/>
  <c r="H57" i="3"/>
  <c r="N56" i="3"/>
  <c r="L56" i="3"/>
  <c r="J56" i="3"/>
  <c r="I56" i="3"/>
  <c r="N55" i="3"/>
  <c r="L55" i="3"/>
  <c r="J55" i="3"/>
  <c r="I55" i="3"/>
  <c r="N54" i="3"/>
  <c r="L54" i="3"/>
  <c r="J54" i="3"/>
  <c r="H54" i="3"/>
  <c r="N53" i="3"/>
  <c r="L53" i="3"/>
  <c r="J53" i="3"/>
  <c r="I53" i="3"/>
  <c r="N52" i="3"/>
  <c r="L52" i="3"/>
  <c r="J52" i="3"/>
  <c r="H52" i="3"/>
  <c r="N51" i="3"/>
  <c r="L51" i="3"/>
  <c r="J51" i="3"/>
  <c r="I51" i="3"/>
  <c r="N50" i="3"/>
  <c r="L50" i="3"/>
  <c r="J50" i="3"/>
  <c r="H50" i="3"/>
  <c r="N49" i="3"/>
  <c r="L49" i="3"/>
  <c r="J49" i="3"/>
  <c r="I49" i="3"/>
  <c r="N48" i="3"/>
  <c r="L48" i="3"/>
  <c r="J48" i="3"/>
  <c r="H48" i="3"/>
  <c r="N47" i="3"/>
  <c r="L47" i="3"/>
  <c r="J47" i="3"/>
  <c r="I47" i="3"/>
  <c r="N46" i="3"/>
  <c r="L46" i="3"/>
  <c r="J46" i="3"/>
  <c r="H46" i="3"/>
  <c r="W43" i="3"/>
  <c r="E43" i="3"/>
  <c r="N43" i="3"/>
  <c r="L43" i="3"/>
  <c r="J43" i="3"/>
  <c r="I43" i="3"/>
  <c r="H43" i="3"/>
  <c r="N42" i="3"/>
  <c r="L42" i="3"/>
  <c r="J42" i="3"/>
  <c r="H42" i="3"/>
  <c r="N41" i="3"/>
  <c r="L41" i="3"/>
  <c r="J41" i="3"/>
  <c r="H41" i="3"/>
  <c r="N40" i="3"/>
  <c r="L40" i="3"/>
  <c r="J40" i="3"/>
  <c r="H40" i="3"/>
  <c r="N39" i="3"/>
  <c r="L39" i="3"/>
  <c r="J39" i="3"/>
  <c r="H39" i="3"/>
  <c r="N38" i="3"/>
  <c r="L38" i="3"/>
  <c r="J38" i="3"/>
  <c r="H38" i="3"/>
  <c r="N37" i="3"/>
  <c r="L37" i="3"/>
  <c r="J37" i="3"/>
  <c r="H37" i="3"/>
  <c r="W34" i="3"/>
  <c r="E34" i="3"/>
  <c r="N34" i="3"/>
  <c r="L34" i="3"/>
  <c r="J34" i="3"/>
  <c r="I34" i="3"/>
  <c r="H34" i="3"/>
  <c r="N33" i="3"/>
  <c r="L33" i="3"/>
  <c r="J33" i="3"/>
  <c r="I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L26" i="3"/>
  <c r="J26" i="3"/>
  <c r="H26" i="3"/>
  <c r="N25" i="3"/>
  <c r="L25" i="3"/>
  <c r="J25" i="3"/>
  <c r="H25" i="3"/>
  <c r="N24" i="3"/>
  <c r="L24" i="3"/>
  <c r="J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  <c r="D8" i="3" l="1"/>
</calcChain>
</file>

<file path=xl/sharedStrings.xml><?xml version="1.0" encoding="utf-8"?>
<sst xmlns="http://schemas.openxmlformats.org/spreadsheetml/2006/main" count="1137" uniqueCount="411">
  <si>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</si>
  <si>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</si>
  <si>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</si>
  <si>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</si>
  <si>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</si>
  <si>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</si>
  <si>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</si>
  <si>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</si>
  <si>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</si>
  <si>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</si>
  <si>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</si>
  <si>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</si>
  <si>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</si>
  <si>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</si>
  <si>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</si>
  <si>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</si>
  <si>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</si>
  <si>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</si>
  <si>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</si>
  <si>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</si>
  <si>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</si>
  <si>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</si>
  <si>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</si>
  <si>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</si>
  <si>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</si>
  <si>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</si>
  <si>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</si>
  <si>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</si>
  <si>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</si>
  <si>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</si>
  <si>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</si>
  <si>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</si>
  <si>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</si>
  <si>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</si>
  <si>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</si>
  <si>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</si>
  <si>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</si>
  <si>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</si>
  <si>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</si>
  <si>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</si>
  <si>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</si>
  <si>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</si>
  <si>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</si>
  <si>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</si>
  <si>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</si>
  <si>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</si>
  <si>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</si>
  <si>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</si>
  <si>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</si>
  <si>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</si>
  <si>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</si>
  <si>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</si>
  <si>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</si>
  <si>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</si>
  <si>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</si>
  <si>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</si>
  <si>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</si>
  <si>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</si>
  <si>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</si>
  <si>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</si>
  <si>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</si>
  <si>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</si>
  <si>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</si>
  <si>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D</t>
  </si>
  <si>
    <t>E</t>
  </si>
  <si>
    <t xml:space="preserve">Spracoval:                                         </t>
  </si>
  <si>
    <t xml:space="preserve">JKSO : </t>
  </si>
  <si>
    <t>Dátum: 22.09.2025</t>
  </si>
  <si>
    <t>Stavba :SW  19321 SÚ DETVA - Oplotenie , vstupná brána a vybudovanie spevnenej plochy</t>
  </si>
  <si>
    <t>Objekt :Architektonicko-stavebné riešenie</t>
  </si>
  <si>
    <t>IPK-projekt</t>
  </si>
  <si>
    <t>Zaradenie</t>
  </si>
  <si>
    <t>pre KL</t>
  </si>
  <si>
    <t>Lev0</t>
  </si>
  <si>
    <t>pozícia</t>
  </si>
  <si>
    <t>PRÁCE A DODÁVKY HSV</t>
  </si>
  <si>
    <t>1 - ZEMNE PRÁCE</t>
  </si>
  <si>
    <t>231</t>
  </si>
  <si>
    <t>111212131</t>
  </si>
  <si>
    <t>Odstránenie drevín výšky nad 1 m s pňom v rovine</t>
  </si>
  <si>
    <t>m2</t>
  </si>
  <si>
    <t xml:space="preserve">                    </t>
  </si>
  <si>
    <t>11121-2131</t>
  </si>
  <si>
    <t>45.11.12</t>
  </si>
  <si>
    <t>EK</t>
  </si>
  <si>
    <t>S</t>
  </si>
  <si>
    <t>272</t>
  </si>
  <si>
    <t>112101103</t>
  </si>
  <si>
    <t>Vyrúbanie stromov listnatých priemer do 700 mm</t>
  </si>
  <si>
    <t>kus</t>
  </si>
  <si>
    <t>11210-1103</t>
  </si>
  <si>
    <t>112201102</t>
  </si>
  <si>
    <t>Odstránenie pňov priemer do 500 mm</t>
  </si>
  <si>
    <t>11220-1102</t>
  </si>
  <si>
    <t>112201103</t>
  </si>
  <si>
    <t>Odstránenie pňov priemer do 700 mm</t>
  </si>
  <si>
    <t>11220-1103</t>
  </si>
  <si>
    <t>221</t>
  </si>
  <si>
    <t>113106612</t>
  </si>
  <si>
    <t>Rozoberanie zámkovej dlažby všetkých druhov okrem "Deka,..." nad 20 m2</t>
  </si>
  <si>
    <t>11310-6612</t>
  </si>
  <si>
    <t>45.11.11</t>
  </si>
  <si>
    <t>113107124</t>
  </si>
  <si>
    <t>Odstránenie podkladov alebo krytov z kameniva drv. hr. 300-400 mm, do 200 m2</t>
  </si>
  <si>
    <t>11310-7124</t>
  </si>
  <si>
    <t>113201211</t>
  </si>
  <si>
    <t>Vytrhanie obrubníkov cestných betónových</t>
  </si>
  <si>
    <t>m</t>
  </si>
  <si>
    <t>11320-1211</t>
  </si>
  <si>
    <t>113204111</t>
  </si>
  <si>
    <t>Vytrhanie obrubníkov záhonových</t>
  </si>
  <si>
    <t>11320-4111</t>
  </si>
  <si>
    <t>113206111</t>
  </si>
  <si>
    <t>Vybúranie lôžka obrubníkov, do hr. 100 mm, š. 150 mm z betónu prostého</t>
  </si>
  <si>
    <t>11320-6111</t>
  </si>
  <si>
    <t>113206211</t>
  </si>
  <si>
    <t>Vybúranie lôžka obrubníkov, do hr. 100 mm, š. 300 mm z betónu prostého</t>
  </si>
  <si>
    <t>11320-6211</t>
  </si>
  <si>
    <t>001</t>
  </si>
  <si>
    <t>122202201</t>
  </si>
  <si>
    <t>Odkopávky pre cesty v horn. tr. 3 do 100 m3</t>
  </si>
  <si>
    <t>m3</t>
  </si>
  <si>
    <t>12220-2201</t>
  </si>
  <si>
    <t>45.11.24</t>
  </si>
  <si>
    <t>122202209</t>
  </si>
  <si>
    <t>Príplatok za lepivosť horn. tr. 3 pre cesty</t>
  </si>
  <si>
    <t>12220-2209</t>
  </si>
  <si>
    <t>133202120</t>
  </si>
  <si>
    <t>Hĺbenie šachiet v horn. tr.3 ručné do 1,00 m2 pôdorys. plochy</t>
  </si>
  <si>
    <t>13320-2120</t>
  </si>
  <si>
    <t>45.11.21</t>
  </si>
  <si>
    <t>162701105</t>
  </si>
  <si>
    <t>Vodorovné premiestnenie výkopu do 10000 m horn. tr. 1-4</t>
  </si>
  <si>
    <t>16270-1105</t>
  </si>
  <si>
    <t>162701109</t>
  </si>
  <si>
    <t>Príplatok za každých ďalších 1000 m nad 10000 m horn. tr. 1-4</t>
  </si>
  <si>
    <t>16270-1109</t>
  </si>
  <si>
    <t>171201201</t>
  </si>
  <si>
    <t>Uloženie sypaniny na skládku</t>
  </si>
  <si>
    <t>17120-1201</t>
  </si>
  <si>
    <t>182001111</t>
  </si>
  <si>
    <t>Plošná úprava terénu, nerovnosti do +-100 mm v rovine</t>
  </si>
  <si>
    <t>18200-1111</t>
  </si>
  <si>
    <t>183101215</t>
  </si>
  <si>
    <t>Výkop jamiek v výmenou pôdy do 50%, objemu 0,125-0,40 m3 v rovine</t>
  </si>
  <si>
    <t>18310-1215</t>
  </si>
  <si>
    <t>184102114</t>
  </si>
  <si>
    <t>Vysadenie dreviny s balom v rovine priemer balu 400-500 mm</t>
  </si>
  <si>
    <t>18410-2114</t>
  </si>
  <si>
    <t>MAT</t>
  </si>
  <si>
    <t>103715100</t>
  </si>
  <si>
    <t>Substrát záhradnícky B 80 l bal. PE</t>
  </si>
  <si>
    <t>10.30.10</t>
  </si>
  <si>
    <t>EZ</t>
  </si>
  <si>
    <t xml:space="preserve">1 - ZEMNE PRÁCE  spolu: </t>
  </si>
  <si>
    <t>2 - ZÁKLADY</t>
  </si>
  <si>
    <t>215901101</t>
  </si>
  <si>
    <t>Zhutnenie podložia z hor. súdr. do 92%PS a nesúdr. Id do 0,8</t>
  </si>
  <si>
    <t>21590-1101</t>
  </si>
  <si>
    <t>011</t>
  </si>
  <si>
    <t>275313611</t>
  </si>
  <si>
    <t>Základové pätky z betónu prostého tr. C16/20</t>
  </si>
  <si>
    <t>27531-3611</t>
  </si>
  <si>
    <t>45.25.32</t>
  </si>
  <si>
    <t>275313612</t>
  </si>
  <si>
    <t>Základové pätky z betónu prostého tr. C20/25</t>
  </si>
  <si>
    <t>27531-3612</t>
  </si>
  <si>
    <t xml:space="preserve">  .  .  </t>
  </si>
  <si>
    <t>275351215</t>
  </si>
  <si>
    <t>Debnenie základových pätiek zhotovenie</t>
  </si>
  <si>
    <t>27535-1215</t>
  </si>
  <si>
    <t>275351216</t>
  </si>
  <si>
    <t>Debnenie základových pätiek odstránenie</t>
  </si>
  <si>
    <t>27535-1216</t>
  </si>
  <si>
    <t>275361721</t>
  </si>
  <si>
    <t>Výstuž základových pätiek oceľ B420 /Bst 420/ (10425)</t>
  </si>
  <si>
    <t>t</t>
  </si>
  <si>
    <t>27536-1721</t>
  </si>
  <si>
    <t xml:space="preserve">2 - ZÁKLADY  spolu: </t>
  </si>
  <si>
    <t>3 - ZVISLÉ A KOMPLETNÉ KONŠTRUKCIE</t>
  </si>
  <si>
    <t>015</t>
  </si>
  <si>
    <t>331311151</t>
  </si>
  <si>
    <t>Osadenie palisád betónových hromadne zabetón. hranatých dĺžky prvku 400 mm</t>
  </si>
  <si>
    <t>33131-1151</t>
  </si>
  <si>
    <t>45.25.50</t>
  </si>
  <si>
    <t>592282772</t>
  </si>
  <si>
    <t>Palisáda12 ALTIKO Premac 12x16,5x40cm farba sivá</t>
  </si>
  <si>
    <t>26.61.11</t>
  </si>
  <si>
    <t>331311153</t>
  </si>
  <si>
    <t>Osadenie palisád betónových hromadne zabetón. hranatých dĺžky prvku 800 mm</t>
  </si>
  <si>
    <t>33131-1153</t>
  </si>
  <si>
    <t>592282782</t>
  </si>
  <si>
    <t>Palisáda12 ALTIKO Premac 12x16,5x80cm farba sivá</t>
  </si>
  <si>
    <t>338171222</t>
  </si>
  <si>
    <t>Osadzovanie stĺpikov pre ploty z plet. panelov do výšky 3 m so zabet. bet. tr. C 25/30</t>
  </si>
  <si>
    <t>33817-1222</t>
  </si>
  <si>
    <t>553464635</t>
  </si>
  <si>
    <t>Stĺpik plotový QUATRO 60x60 mm , výška 3000 mm</t>
  </si>
  <si>
    <t>553464630</t>
  </si>
  <si>
    <t>28.12.10</t>
  </si>
  <si>
    <t>338171311</t>
  </si>
  <si>
    <t>Osadzovanie stĺpikov plotových výšky do 3 m ukotvením pätky do betónového podkladu</t>
  </si>
  <si>
    <t>33817-1311</t>
  </si>
  <si>
    <t>45.34.10</t>
  </si>
  <si>
    <t>553464625</t>
  </si>
  <si>
    <t>Stĺpik plotový QUATRO 60x60 mm , výška 2600 mm vrátane kotviacej pätky</t>
  </si>
  <si>
    <t>553464620</t>
  </si>
  <si>
    <t>338273450</t>
  </si>
  <si>
    <t>Krycie betónové platne soklové</t>
  </si>
  <si>
    <t>33827-3450</t>
  </si>
  <si>
    <t>5923B0271</t>
  </si>
  <si>
    <t>Strieška betónová Ekodiel BSP A 47 plotová 47x6x75cm</t>
  </si>
  <si>
    <t>5923B0272</t>
  </si>
  <si>
    <t>Strieška betónová Ekodiel BSP A 37 plotová 37x6x75cm</t>
  </si>
  <si>
    <t>348121121</t>
  </si>
  <si>
    <t>Osadenie plotových dosiek 300/50/2450 mm</t>
  </si>
  <si>
    <t>34812-1121</t>
  </si>
  <si>
    <t>5923A0110</t>
  </si>
  <si>
    <t>Doska plotová podhrabová hladká 2450x300x50 mm vrátane 2 ks držiakov</t>
  </si>
  <si>
    <t>5923A0106</t>
  </si>
  <si>
    <t xml:space="preserve">3 - ZVISLÉ A KOMPLETNÉ KONŠTRUKCIE  spolu: </t>
  </si>
  <si>
    <t>5 - KOMUNIKÁCIE</t>
  </si>
  <si>
    <t>564761111</t>
  </si>
  <si>
    <t>Podklad z kameniva hrub. drveného 32-63 mm hr. 200 mm</t>
  </si>
  <si>
    <t>56476-1111</t>
  </si>
  <si>
    <t>45.23.11</t>
  </si>
  <si>
    <t>564831112</t>
  </si>
  <si>
    <t>Podklad zo štrkodrvy ŠD hr. 110 mm</t>
  </si>
  <si>
    <t>56483-1112</t>
  </si>
  <si>
    <t>596211212</t>
  </si>
  <si>
    <t>Kladenie zámkovej dlažby pre chodcov hr. 80 mm sk. A 100-300 m2</t>
  </si>
  <si>
    <t>59621-1212</t>
  </si>
  <si>
    <t>45.23.12</t>
  </si>
  <si>
    <t>5924E0113</t>
  </si>
  <si>
    <t>Dlažba zámková Premac Haka hr.8cm normál sivá</t>
  </si>
  <si>
    <t xml:space="preserve">5 - KOMUNIKÁCIE  spolu: </t>
  </si>
  <si>
    <t>6 - ÚPRAVY POVRCHOV, PODLAHY, VÝPLNE</t>
  </si>
  <si>
    <t>014</t>
  </si>
  <si>
    <t>622407891</t>
  </si>
  <si>
    <t>Sanácia betónových konštrukcií Weber Terranova, vyrovnávacia malta na jemné opravy, weber.rep vysprávka J, hr. 10 mm</t>
  </si>
  <si>
    <t>62240-7891</t>
  </si>
  <si>
    <t>622417411</t>
  </si>
  <si>
    <t>Náter fasádny tekutý Weber Terranova, weber.ton akrylát-silikón V210K, dvojnásobný</t>
  </si>
  <si>
    <t>62241-7411</t>
  </si>
  <si>
    <t>622484010</t>
  </si>
  <si>
    <t>Potiahnutie vonk. stien sklotextilnou mriežkou</t>
  </si>
  <si>
    <t>62248-4010</t>
  </si>
  <si>
    <t>45.41.10</t>
  </si>
  <si>
    <t>622909010</t>
  </si>
  <si>
    <t>Očistenie vonkajšej omietky vysokotlakovou súpravou WAP</t>
  </si>
  <si>
    <t>62290-9010</t>
  </si>
  <si>
    <t>637121112</t>
  </si>
  <si>
    <t>Odkvapový chodník z dekoračného kameniva hr. 150 mm so zhutnením</t>
  </si>
  <si>
    <t>63712-1112</t>
  </si>
  <si>
    <t xml:space="preserve">6 - ÚPRAVY POVRCHOV, PODLAHY, VÝPLNE  spolu: </t>
  </si>
  <si>
    <t>9 - OSTATNÉ KONŠTRUKCIE A PRÁCE</t>
  </si>
  <si>
    <t>916311113</t>
  </si>
  <si>
    <t>Osadenie cest. obrubníka bet. ležatého, lôžko betón tr. C 12/15 s bočnou oporou</t>
  </si>
  <si>
    <t>91631-1113</t>
  </si>
  <si>
    <t>592174820</t>
  </si>
  <si>
    <t>Obrubník cestný nábehový PREMAC 100x20x15</t>
  </si>
  <si>
    <t>916311123</t>
  </si>
  <si>
    <t>Osadenie cest. obrubníka bet. stojatého, lôžko betón tr. C 12/15 s bočnou oporou</t>
  </si>
  <si>
    <t>91631-1123</t>
  </si>
  <si>
    <t>592174900</t>
  </si>
  <si>
    <t>Obrubník cestný Premac 100x10x20</t>
  </si>
  <si>
    <t>592174910</t>
  </si>
  <si>
    <t>Obrubník cestný Premac 100x15x25</t>
  </si>
  <si>
    <t>918101111</t>
  </si>
  <si>
    <t>Lôžko pod obrubníky, krajníky, obruby z betónu tr. C 12/15</t>
  </si>
  <si>
    <t>91810-1111</t>
  </si>
  <si>
    <t>953947102</t>
  </si>
  <si>
    <t>Kotvy mechanické M 10 dl 110 mm pre stredné zaťaženie do betónu, ŽB alebo kameňa s vyvŕtaním otvoru</t>
  </si>
  <si>
    <t>95394-7102</t>
  </si>
  <si>
    <t>013</t>
  </si>
  <si>
    <t>961044111</t>
  </si>
  <si>
    <t>Búranie základov z betónu prostého alebo otvorov nad 4 m2</t>
  </si>
  <si>
    <t>96104-4111</t>
  </si>
  <si>
    <t>963042819</t>
  </si>
  <si>
    <t>Búranie schodisk. stupňov betónových zhotovených na mieste</t>
  </si>
  <si>
    <t>96304-2819</t>
  </si>
  <si>
    <t>965043441</t>
  </si>
  <si>
    <t>Búranie bet. podkladu s poterom hr. do 15 cm nad 4 m2</t>
  </si>
  <si>
    <t>96504-3441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</si>
  <si>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</si>
  <si>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</si>
  <si>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</si>
  <si>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</si>
  <si>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</si>
  <si>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</si>
  <si>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979087212</t>
  </si>
  <si>
    <t>Nakladanie sute na dopravný prostriedok</t>
  </si>
  <si>
    <t>97908-7212</t>
  </si>
  <si>
    <t>979131409</t>
  </si>
  <si>
    <t>Poplatok za ulož.a znešk.staveb.sute na vymedzených skládkach "O"-ostatný odpad</t>
  </si>
  <si>
    <t>97913-1409</t>
  </si>
  <si>
    <t>979131415</t>
  </si>
  <si>
    <t>Poplatok za uloženie vykopanej zeminy</t>
  </si>
  <si>
    <t>97913-1415</t>
  </si>
  <si>
    <t>998223011</t>
  </si>
  <si>
    <t>Presun hmôt pre pozemné komunikácie, kryt dláždený</t>
  </si>
  <si>
    <t>99822-3011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</si>
  <si>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</si>
  <si>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</si>
  <si>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</si>
  <si>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</si>
  <si>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</si>
  <si>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>767914135</t>
  </si>
  <si>
    <t>Montáž oplotenia rámového, výšky do 2,5 m</t>
  </si>
  <si>
    <t>I</t>
  </si>
  <si>
    <t>76791-4130</t>
  </si>
  <si>
    <t>IK</t>
  </si>
  <si>
    <t>313210105</t>
  </si>
  <si>
    <t>Panel GAMA 2D výšky 2530x2030 mm , farba antracit</t>
  </si>
  <si>
    <t>313210100</t>
  </si>
  <si>
    <t>28.73.13</t>
  </si>
  <si>
    <t>IZ</t>
  </si>
  <si>
    <t>313210110</t>
  </si>
  <si>
    <t>Panel GAMA 2D výšky 2530x2430 mm , farba antracit</t>
  </si>
  <si>
    <t>767914830</t>
  </si>
  <si>
    <t>Demontáž oplotenia rámového výšky do 2 m</t>
  </si>
  <si>
    <t>76791-4830</t>
  </si>
  <si>
    <t>767920100</t>
  </si>
  <si>
    <t>Montáž posuvnej automatickej brány rozmeru 4500x2400 mm vrátane napojenia na NN</t>
  </si>
  <si>
    <t>76792-0110</t>
  </si>
  <si>
    <t>553000120</t>
  </si>
  <si>
    <t>Dodávka posuvnej automatickej brány typ PI 200 s výplňou VEGA 2DS W rozmer 4500x2400 mm , farba antracit</t>
  </si>
  <si>
    <t>553010012</t>
  </si>
  <si>
    <t>28.11.23</t>
  </si>
  <si>
    <t>767920200</t>
  </si>
  <si>
    <t>Montáž otočnej bráničky v oplotení na stĺipky oceľové do 2,5 m2</t>
  </si>
  <si>
    <t>76792-0210</t>
  </si>
  <si>
    <t>553000125</t>
  </si>
  <si>
    <t>Dodávka otočnej bráničky BASTION s výplňou VEGA 2DS W  vrátane stĺpikov rozmeru 1000x2400 mm , farba antracit</t>
  </si>
  <si>
    <t>767920255</t>
  </si>
  <si>
    <t>Montáž otočnej dvojkrídlovej brány v oplotení na stĺipky oceľové do 10 m2</t>
  </si>
  <si>
    <t>76792-0250</t>
  </si>
  <si>
    <t>553000130</t>
  </si>
  <si>
    <t>Dodávka otočnej dvojkrídlovej brány BASTION s výplňou VEGA 2DS W vrátane stĺpikov rozmeru 4000x2400 mm , farba antracit</t>
  </si>
  <si>
    <t>767920810</t>
  </si>
  <si>
    <t>Demontáž vrát v oplotení do 2 m2</t>
  </si>
  <si>
    <t>76792-0810</t>
  </si>
  <si>
    <t>767920840</t>
  </si>
  <si>
    <t>Demontáž vrát v oplotení do 10 m2</t>
  </si>
  <si>
    <t>76792-0840</t>
  </si>
  <si>
    <t>767920860</t>
  </si>
  <si>
    <t>Demontáž vrát v oplotení do 20 m2</t>
  </si>
  <si>
    <t>76792-0860</t>
  </si>
  <si>
    <t>767999904</t>
  </si>
  <si>
    <t>Demontáž , úprava a znovumontáž jestvujúceho oplotenia vrátane stĺpikov pri automatickej bráne</t>
  </si>
  <si>
    <t>hod</t>
  </si>
  <si>
    <t>76799-9904</t>
  </si>
  <si>
    <t>45.42.12</t>
  </si>
  <si>
    <t>998767201</t>
  </si>
  <si>
    <t>Presun hmôt pre kovové stav. doplnk. konštr. v objektoch výšky do 6 m</t>
  </si>
  <si>
    <t>99876-7201</t>
  </si>
  <si>
    <t xml:space="preserve">767 - Konštrukcie doplnk. kovové stavebné  spolu: </t>
  </si>
  <si>
    <t xml:space="preserve">PRÁCE A DODÁVKY PSV  spolu: </t>
  </si>
  <si>
    <t>PRÁCE A DODÁVKY M</t>
  </si>
  <si>
    <t>M21 - 155 Elektromontáže</t>
  </si>
  <si>
    <t>921</t>
  </si>
  <si>
    <t>210010014</t>
  </si>
  <si>
    <t>Montáž el-inšt rúrky (plast) tuhá, voľne, alebo pod omietku D40 (d36)mm</t>
  </si>
  <si>
    <t>M</t>
  </si>
  <si>
    <t>74211-0014</t>
  </si>
  <si>
    <t>45.31.1*</t>
  </si>
  <si>
    <t>MK</t>
  </si>
  <si>
    <t>345658K001</t>
  </si>
  <si>
    <t>Chránička káblová 2-plášťová HDPE (450N) ohybná KOPOFLEX® 40 : KF 09040 BA, bezhalogén, so zaťah. drôtom, spojkou, červená</t>
  </si>
  <si>
    <t>31.20.27</t>
  </si>
  <si>
    <t xml:space="preserve">8595057606333       </t>
  </si>
  <si>
    <t>MZ</t>
  </si>
  <si>
    <t>210100144</t>
  </si>
  <si>
    <t>Ukončenie celoplastových káblov v rozvádzači na svorky, zapojenie 5x 1,5-2,5 mm2</t>
  </si>
  <si>
    <t>74226-0144</t>
  </si>
  <si>
    <t>210120451</t>
  </si>
  <si>
    <t>Montáž, istič modulový 3-pól. do 25A</t>
  </si>
  <si>
    <t>74251-0451</t>
  </si>
  <si>
    <t>3585300E11</t>
  </si>
  <si>
    <t>Istič 3-pólový 286589 - 6kA (3MD) PL6-16/3/B</t>
  </si>
  <si>
    <t>31.20.23</t>
  </si>
  <si>
    <t xml:space="preserve">286589              </t>
  </si>
  <si>
    <t>210810016</t>
  </si>
  <si>
    <t>Montáž, kábel Cu 750V voľne uložený CYKY 5x2,5</t>
  </si>
  <si>
    <t>74221-0016</t>
  </si>
  <si>
    <t>341203M310</t>
  </si>
  <si>
    <t>Kábel Cu 750V : CYKY-J 5x2,5</t>
  </si>
  <si>
    <t>31.30.13</t>
  </si>
  <si>
    <t xml:space="preserve">CYKY 5x2,5          </t>
  </si>
  <si>
    <t>213291001</t>
  </si>
  <si>
    <t>Revízia elektro a vypracovanie správy</t>
  </si>
  <si>
    <t>74381-1001</t>
  </si>
  <si>
    <t xml:space="preserve">M21 - 155 Elektromontáže  spolu: </t>
  </si>
  <si>
    <t>M46 - 202 Zemné práce pri ext. montážach</t>
  </si>
  <si>
    <t>946</t>
  </si>
  <si>
    <t>460200163</t>
  </si>
  <si>
    <t>Káblové ryhy šírky 35, hĺbky 80 [cm], zemina tr.3</t>
  </si>
  <si>
    <t>19020-0163</t>
  </si>
  <si>
    <t>460420022</t>
  </si>
  <si>
    <t>Zriadenie káblového lôžka 65/10 cm, pieskom</t>
  </si>
  <si>
    <t>19042-0022</t>
  </si>
  <si>
    <t>45.21.44</t>
  </si>
  <si>
    <t>460490012</t>
  </si>
  <si>
    <t>Zakrytie káblov výstražnou fóliou PVC šírky 33cm</t>
  </si>
  <si>
    <t>19049-0012</t>
  </si>
  <si>
    <t>460560163</t>
  </si>
  <si>
    <t>Zásyp ryhy šírky 35, hĺbky 80 [cm], zemina tr.3</t>
  </si>
  <si>
    <t>19056-0163</t>
  </si>
  <si>
    <t xml:space="preserve">M46 - 202 Zemné práce pri ext. montážach  spolu: </t>
  </si>
  <si>
    <t xml:space="preserve">PRÁCE A DODÁVKY M  spolu: </t>
  </si>
  <si>
    <t>Za rozpočet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</si>
</sst>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5" formatCode="#,##0&quot; Sk&quot;;[Red]\-#,##0&quot; Sk&quot;"/>
    <numFmt numFmtId="166" formatCode="_-* #,##0&quot; Sk&quot;_-;\-* #,##0&quot; Sk&quot;_-;_-* &quot;- Sk&quot;_-;_-@_-"/>
    <numFmt numFmtId="177" formatCode="#,##0.0000"/>
    <numFmt numFmtId="179" formatCode="#,##0.00000"/>
    <numFmt numFmtId="180" formatCode="#,##0.000"/>
    <numFmt numFmtId="181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6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5" fontId="7" fillId="0" borderId="8"/>
    <xf numFmtId="0" fontId="9" fillId="3" borderId="0" applyBorder="0" applyProtection="0"/>
    <xf numFmtId="0" fontId="9" fillId="5" borderId="0" applyBorder="0" applyProtection="0"/>
    <xf numFmtId="0" fontId="14" fillId="0" borderId="8"/>
    <xf numFmtId="0" fontId="7" fillId="0" borderId="8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9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1">
      <alignment vertical="center"/>
    </xf>
  </cellStyleXfs>
  <cellXfs count="60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9" fontId="1" fillId="0" borderId="0" xfId="0" applyNumberFormat="1" applyFont="1" applyProtection="1"/>
    <xf numFmtId="180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2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80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77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80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81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80" fontId="4" fillId="0" borderId="0" xfId="0" applyNumberFormat="1" applyFont="1" applyAlignment="1">
      <alignment horizontal="right" wrapText="1"/>
    </xf>
    <xf numFmtId="177" fontId="4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0" fontId="1" fillId="0" borderId="4" xfId="0" applyFont="1" applyBorder="1" applyProtection="1"/>
    <xf numFmtId="0" fontId="1" fillId="0" borderId="4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9" fontId="15" fillId="0" borderId="0" xfId="0" applyNumberFormat="1" applyFont="1" applyAlignment="1" applyProtection="1">
      <alignment vertical="top"/>
    </xf>
    <xf numFmtId="180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9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6.7109375" style="12" customWidth="1"/>
    <col min="2" max="2" width="3.7109375" style="13" customWidth="1"/>
    <col min="3" max="3" width="13" style="14" customWidth="1"/>
    <col min="4" max="4" width="45.7109375" style="15" customWidth="1"/>
    <col min="5" max="5" width="11.28515625" style="16" customWidth="1"/>
    <col min="6" max="6" width="5.85546875" style="17" customWidth="1"/>
    <col min="7" max="7" width="8.7109375" style="18" customWidth="1"/>
    <col min="8" max="10" width="9.7109375" style="18" customWidth="1"/>
    <col min="11" max="11" width="7.42578125" style="19" customWidth="1"/>
    <col min="12" max="12" width="8.28515625" style="19" customWidth="1"/>
    <col min="13" max="13" width="7.140625" style="16" customWidth="1"/>
    <col min="14" max="14" width="7" style="16" customWidth="1"/>
    <col min="15" max="15" width="3.5703125" style="17" hidden="1" customWidth="1"/>
    <col min="16" max="16" width="12.7109375" style="17" customWidth="1"/>
    <col min="17" max="19" width="11.28515625" style="16" customWidth="1"/>
    <col min="20" max="20" width="10.5703125" style="20" customWidth="1"/>
    <col min="21" max="21" width="10.28515625" style="20" customWidth="1"/>
    <col min="22" max="22" width="5.7109375" style="20" customWidth="1"/>
    <col min="23" max="23" width="9.140625" style="16" customWidth="1"/>
    <col min="24" max="25" width="11.85546875" style="21" customWidth="1"/>
    <col min="26" max="26" width="7.5703125" style="14" customWidth="1"/>
    <col min="27" max="27" width="12.7109375" style="14" customWidth="1"/>
    <col min="28" max="28" width="4.28515625" style="17" customWidth="1"/>
    <col min="29" max="30" width="2.7109375" style="17" customWidth="1"/>
    <col min="31" max="34" width="9.140625" style="22" customWidth="1"/>
    <col min="35" max="35" width="9.140625" style="4" customWidth="1"/>
    <col min="36" max="37" width="9.140625" style="4" hidden="1" customWidth="1"/>
    <col min="38" max="1024" width="9" style="23"/>
  </cols>
  <sheetData>
    <row r="1" spans="1:37" s="4" customFormat="1" ht="12.75" customHeight="1">
      <c r="A1" s="8" t="s">
        <v>1</v>
      </c>
      <c r="G1" s="5"/>
      <c r="I1" s="8" t="s">
        <v>65</v>
      </c>
      <c r="J1" s="5"/>
      <c r="K1" s="6"/>
      <c r="Q1" s="7"/>
      <c r="R1" s="7"/>
      <c r="S1" s="7"/>
      <c r="X1" s="21"/>
      <c r="Y1" s="21"/>
      <c r="Z1" s="39" t="s">
        <v>2</v>
      </c>
      <c r="AA1" s="39" t="s">
        <v>3</v>
      </c>
      <c r="AB1" s="1" t="s">
        <v>4</v>
      </c>
      <c r="AC1" s="1" t="s">
        <v>5</v>
      </c>
      <c r="AD1" s="1" t="s">
        <v>6</v>
      </c>
      <c r="AE1" s="40" t="s">
        <v>7</v>
      </c>
      <c r="AF1" s="41" t="s">
        <v>8</v>
      </c>
    </row>
    <row r="2" spans="1:37" s="4" customFormat="1" ht="12.75">
      <c r="A2" s="8" t="s">
        <v>9</v>
      </c>
      <c r="G2" s="5"/>
      <c r="H2" s="24"/>
      <c r="I2" s="8" t="s">
        <v>66</v>
      </c>
      <c r="J2" s="5"/>
      <c r="K2" s="6"/>
      <c r="Q2" s="7"/>
      <c r="R2" s="7"/>
      <c r="S2" s="7"/>
      <c r="X2" s="21"/>
      <c r="Y2" s="21"/>
      <c r="Z2" s="39" t="s">
        <v>10</v>
      </c>
      <c r="AA2" s="3" t="s">
        <v>11</v>
      </c>
      <c r="AB2" s="2" t="s">
        <v>12</v>
      </c>
      <c r="AC2" s="2"/>
      <c r="AD2" s="3"/>
      <c r="AE2" s="40">
        <v>1</v>
      </c>
      <c r="AF2" s="42">
        <v>123.5</v>
      </c>
    </row>
    <row r="3" spans="1:37" s="4" customFormat="1" ht="12.75">
      <c r="A3" s="8" t="s">
        <v>13</v>
      </c>
      <c r="G3" s="5"/>
      <c r="I3" s="8" t="s">
        <v>67</v>
      </c>
      <c r="J3" s="5"/>
      <c r="K3" s="6"/>
      <c r="Q3" s="7"/>
      <c r="R3" s="7"/>
      <c r="S3" s="7"/>
      <c r="X3" s="21"/>
      <c r="Y3" s="21"/>
      <c r="Z3" s="39" t="s">
        <v>14</v>
      </c>
      <c r="AA3" s="3" t="s">
        <v>15</v>
      </c>
      <c r="AB3" s="2" t="s">
        <v>12</v>
      </c>
      <c r="AC3" s="2" t="s">
        <v>16</v>
      </c>
      <c r="AD3" s="3" t="s">
        <v>17</v>
      </c>
      <c r="AE3" s="40">
        <v>2</v>
      </c>
      <c r="AF3" s="43">
        <v>123.46</v>
      </c>
    </row>
    <row r="4" spans="1:37" s="4" customFormat="1" ht="12.75">
      <c r="Q4" s="7"/>
      <c r="R4" s="7"/>
      <c r="S4" s="7"/>
      <c r="X4" s="21"/>
      <c r="Y4" s="21"/>
      <c r="Z4" s="39" t="s">
        <v>18</v>
      </c>
      <c r="AA4" s="3" t="s">
        <v>19</v>
      </c>
      <c r="AB4" s="2" t="s">
        <v>12</v>
      </c>
      <c r="AC4" s="2"/>
      <c r="AD4" s="3"/>
      <c r="AE4" s="40">
        <v>3</v>
      </c>
      <c r="AF4" s="44">
        <v>123.45699999999999</v>
      </c>
    </row>
    <row r="5" spans="1:37" s="4" customFormat="1" ht="12.75">
      <c r="A5" s="8" t="s">
        <v>68</v>
      </c>
      <c r="Q5" s="7"/>
      <c r="R5" s="7"/>
      <c r="S5" s="7"/>
      <c r="X5" s="21"/>
      <c r="Y5" s="21"/>
      <c r="Z5" s="39" t="s">
        <v>20</v>
      </c>
      <c r="AA5" s="3" t="s">
        <v>15</v>
      </c>
      <c r="AB5" s="2" t="s">
        <v>12</v>
      </c>
      <c r="AC5" s="2" t="s">
        <v>16</v>
      </c>
      <c r="AD5" s="3" t="s">
        <v>17</v>
      </c>
      <c r="AE5" s="40">
        <v>4</v>
      </c>
      <c r="AF5" s="45">
        <v>123.4567</v>
      </c>
    </row>
    <row r="6" spans="1:37" s="4" customFormat="1" ht="12.75">
      <c r="A6" s="8" t="s">
        <v>69</v>
      </c>
      <c r="Q6" s="7"/>
      <c r="R6" s="7"/>
      <c r="S6" s="7"/>
      <c r="X6" s="21"/>
      <c r="Y6" s="21"/>
      <c r="Z6" s="24"/>
      <c r="AA6" s="24"/>
      <c r="AE6" s="40" t="s">
        <v>21</v>
      </c>
      <c r="AF6" s="43">
        <v>123.46</v>
      </c>
    </row>
    <row r="7" spans="1:37" s="4" customFormat="1" ht="12.75">
      <c r="A7" s="8"/>
      <c r="Q7" s="7"/>
      <c r="R7" s="7"/>
      <c r="S7" s="7"/>
      <c r="X7" s="21"/>
      <c r="Y7" s="21"/>
      <c r="Z7" s="24"/>
      <c r="AA7" s="24"/>
    </row>
    <row r="8" spans="1:37" s="4" customFormat="1">
      <c r="A8" s="4" t="s">
        <v>70</v>
      </c>
      <c r="B8" s="25"/>
      <c r="C8" s="26"/>
      <c r="D8" s="9" t="str">
        <f>CONCATENATE(AA2," ",AB2," ",AC2," ",AD2)</f>
        <v xml:space="preserve">Prehľad rozpočtových nákladov v EUR  </v>
      </c>
      <c r="E8" s="7"/>
      <c r="G8" s="5"/>
      <c r="H8" s="5"/>
      <c r="I8" s="5"/>
      <c r="J8" s="5"/>
      <c r="K8" s="6"/>
      <c r="L8" s="6"/>
      <c r="M8" s="7"/>
      <c r="N8" s="7"/>
      <c r="Q8" s="7"/>
      <c r="R8" s="7"/>
      <c r="S8" s="7"/>
      <c r="X8" s="21"/>
      <c r="Y8" s="21"/>
      <c r="Z8" s="24"/>
      <c r="AA8" s="24"/>
      <c r="AE8" s="17"/>
      <c r="AF8" s="17"/>
      <c r="AG8" s="17"/>
      <c r="AH8" s="17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51" t="s">
        <v>32</v>
      </c>
      <c r="L9" s="51"/>
      <c r="M9" s="52" t="s">
        <v>33</v>
      </c>
      <c r="N9" s="52"/>
      <c r="O9" s="10" t="s">
        <v>0</v>
      </c>
      <c r="P9" s="28" t="s">
        <v>34</v>
      </c>
      <c r="Q9" s="10" t="s">
        <v>26</v>
      </c>
      <c r="R9" s="10" t="s">
        <v>26</v>
      </c>
      <c r="S9" s="28" t="s">
        <v>26</v>
      </c>
      <c r="T9" s="30" t="s">
        <v>35</v>
      </c>
      <c r="U9" s="31" t="s">
        <v>36</v>
      </c>
      <c r="V9" s="32" t="s">
        <v>37</v>
      </c>
      <c r="W9" s="10" t="s">
        <v>38</v>
      </c>
      <c r="X9" s="33" t="s">
        <v>24</v>
      </c>
      <c r="Y9" s="33" t="s">
        <v>24</v>
      </c>
      <c r="Z9" s="46" t="s">
        <v>39</v>
      </c>
      <c r="AA9" s="46" t="s">
        <v>40</v>
      </c>
      <c r="AB9" s="10" t="s">
        <v>37</v>
      </c>
      <c r="AC9" s="10" t="s">
        <v>41</v>
      </c>
      <c r="AD9" s="10" t="s">
        <v>42</v>
      </c>
      <c r="AE9" s="47" t="s">
        <v>43</v>
      </c>
      <c r="AF9" s="47" t="s">
        <v>44</v>
      </c>
      <c r="AG9" s="47" t="s">
        <v>26</v>
      </c>
      <c r="AH9" s="47" t="s">
        <v>45</v>
      </c>
      <c r="AJ9" s="4" t="s">
        <v>71</v>
      </c>
      <c r="AK9" s="4" t="s">
        <v>73</v>
      </c>
    </row>
    <row r="10" spans="1:37">
      <c r="A10" s="11" t="s">
        <v>46</v>
      </c>
      <c r="B10" s="11" t="s">
        <v>47</v>
      </c>
      <c r="C10" s="27"/>
      <c r="D10" s="11" t="s">
        <v>48</v>
      </c>
      <c r="E10" s="11" t="s">
        <v>49</v>
      </c>
      <c r="F10" s="11" t="s">
        <v>50</v>
      </c>
      <c r="G10" s="11" t="s">
        <v>51</v>
      </c>
      <c r="H10" s="11"/>
      <c r="I10" s="11" t="s">
        <v>52</v>
      </c>
      <c r="J10" s="11"/>
      <c r="K10" s="11" t="s">
        <v>28</v>
      </c>
      <c r="L10" s="11" t="s">
        <v>31</v>
      </c>
      <c r="M10" s="29" t="s">
        <v>28</v>
      </c>
      <c r="N10" s="11" t="s">
        <v>31</v>
      </c>
      <c r="O10" s="11" t="s">
        <v>53</v>
      </c>
      <c r="P10" s="29"/>
      <c r="Q10" s="11" t="s">
        <v>54</v>
      </c>
      <c r="R10" s="11" t="s">
        <v>55</v>
      </c>
      <c r="S10" s="29" t="s">
        <v>56</v>
      </c>
      <c r="T10" s="34" t="s">
        <v>57</v>
      </c>
      <c r="U10" s="35" t="s">
        <v>58</v>
      </c>
      <c r="V10" s="36" t="s">
        <v>59</v>
      </c>
      <c r="W10" s="37"/>
      <c r="X10" s="38" t="s">
        <v>60</v>
      </c>
      <c r="Y10" s="38"/>
      <c r="Z10" s="48" t="s">
        <v>61</v>
      </c>
      <c r="AA10" s="48" t="s">
        <v>46</v>
      </c>
      <c r="AB10" s="11" t="s">
        <v>62</v>
      </c>
      <c r="AC10" s="49"/>
      <c r="AD10" s="49"/>
      <c r="AE10" s="50"/>
      <c r="AF10" s="50"/>
      <c r="AG10" s="50"/>
      <c r="AH10" s="50"/>
      <c r="AJ10" s="4" t="s">
        <v>72</v>
      </c>
      <c r="AK10" s="4" t="s">
        <v>74</v>
      </c>
    </row>
    <row r="12" spans="1:37">
      <c r="B12" s="53" t="s">
        <v>75</v>
      </c>
    </row>
    <row r="13" spans="1:37">
      <c r="B13" s="14" t="s">
        <v>76</v>
      </c>
    </row>
    <row r="14" spans="1:37">
      <c r="A14" s="12">
        <v>1</v>
      </c>
      <c r="B14" s="13" t="s">
        <v>77</v>
      </c>
      <c r="C14" s="14" t="s">
        <v>78</v>
      </c>
      <c r="D14" s="15" t="s">
        <v>79</v>
      </c>
      <c r="E14" s="16">
        <v>2</v>
      </c>
      <c r="F14" s="17" t="s">
        <v>80</v>
      </c>
      <c r="H14" s="18">
        <f>ROUND(E14*G14,2)</f>
        <v>0</v>
      </c>
      <c r="J14" s="18">
        <f>ROUND(E14*G14,2)</f>
        <v>0</v>
      </c>
      <c r="L14" s="19">
        <f>E14*K14</f>
        <v>0</v>
      </c>
      <c r="N14" s="16">
        <f>E14*M14</f>
        <v>0</v>
      </c>
      <c r="P14" s="17" t="s">
        <v>81</v>
      </c>
      <c r="V14" s="20" t="s">
        <v>64</v>
      </c>
      <c r="X14" s="54" t="s">
        <v>82</v>
      </c>
      <c r="Y14" s="54" t="s">
        <v>78</v>
      </c>
      <c r="Z14" s="14" t="s">
        <v>83</v>
      </c>
      <c r="AJ14" s="4" t="s">
        <v>84</v>
      </c>
      <c r="AK14" s="4" t="s">
        <v>85</v>
      </c>
    </row>
    <row r="15" spans="1:37">
      <c r="A15" s="12">
        <v>2</v>
      </c>
      <c r="B15" s="13" t="s">
        <v>86</v>
      </c>
      <c r="C15" s="14" t="s">
        <v>87</v>
      </c>
      <c r="D15" s="15" t="s">
        <v>88</v>
      </c>
      <c r="E15" s="16">
        <v>1</v>
      </c>
      <c r="F15" s="17" t="s">
        <v>89</v>
      </c>
      <c r="H15" s="18">
        <f>ROUND(E15*G15,2)</f>
        <v>0</v>
      </c>
      <c r="J15" s="18">
        <f>ROUND(E15*G15,2)</f>
        <v>0</v>
      </c>
      <c r="L15" s="19">
        <f>E15*K15</f>
        <v>0</v>
      </c>
      <c r="N15" s="16">
        <f>E15*M15</f>
        <v>0</v>
      </c>
      <c r="P15" s="17" t="s">
        <v>81</v>
      </c>
      <c r="V15" s="20" t="s">
        <v>64</v>
      </c>
      <c r="X15" s="54" t="s">
        <v>90</v>
      </c>
      <c r="Y15" s="54" t="s">
        <v>87</v>
      </c>
      <c r="Z15" s="14" t="s">
        <v>83</v>
      </c>
      <c r="AJ15" s="4" t="s">
        <v>84</v>
      </c>
      <c r="AK15" s="4" t="s">
        <v>85</v>
      </c>
    </row>
    <row r="16" spans="1:37">
      <c r="A16" s="12">
        <v>3</v>
      </c>
      <c r="B16" s="13" t="s">
        <v>86</v>
      </c>
      <c r="C16" s="14" t="s">
        <v>91</v>
      </c>
      <c r="D16" s="15" t="s">
        <v>92</v>
      </c>
      <c r="E16" s="16">
        <v>2</v>
      </c>
      <c r="F16" s="17" t="s">
        <v>89</v>
      </c>
      <c r="H16" s="18">
        <f>ROUND(E16*G16,2)</f>
        <v>0</v>
      </c>
      <c r="J16" s="18">
        <f>ROUND(E16*G16,2)</f>
        <v>0</v>
      </c>
      <c r="K16" s="19">
        <v>2.0000000000000002E-5</v>
      </c>
      <c r="L16" s="19">
        <f>E16*K16</f>
        <v>4.0000000000000003E-5</v>
      </c>
      <c r="N16" s="16">
        <f>E16*M16</f>
        <v>0</v>
      </c>
      <c r="P16" s="17" t="s">
        <v>81</v>
      </c>
      <c r="V16" s="20" t="s">
        <v>64</v>
      </c>
      <c r="X16" s="54" t="s">
        <v>93</v>
      </c>
      <c r="Y16" s="54" t="s">
        <v>91</v>
      </c>
      <c r="Z16" s="14" t="s">
        <v>83</v>
      </c>
      <c r="AJ16" s="4" t="s">
        <v>84</v>
      </c>
      <c r="AK16" s="4" t="s">
        <v>85</v>
      </c>
    </row>
    <row r="17" spans="1:37">
      <c r="A17" s="12">
        <v>4</v>
      </c>
      <c r="B17" s="13" t="s">
        <v>86</v>
      </c>
      <c r="C17" s="14" t="s">
        <v>94</v>
      </c>
      <c r="D17" s="15" t="s">
        <v>95</v>
      </c>
      <c r="E17" s="16">
        <v>3</v>
      </c>
      <c r="F17" s="17" t="s">
        <v>89</v>
      </c>
      <c r="H17" s="18">
        <f>ROUND(E17*G17,2)</f>
        <v>0</v>
      </c>
      <c r="J17" s="18">
        <f>ROUND(E17*G17,2)</f>
        <v>0</v>
      </c>
      <c r="K17" s="19">
        <v>3.0000000000000001E-5</v>
      </c>
      <c r="L17" s="19">
        <f>E17*K17</f>
        <v>9.0000000000000006E-5</v>
      </c>
      <c r="N17" s="16">
        <f>E17*M17</f>
        <v>0</v>
      </c>
      <c r="P17" s="17" t="s">
        <v>81</v>
      </c>
      <c r="V17" s="20" t="s">
        <v>64</v>
      </c>
      <c r="X17" s="54" t="s">
        <v>96</v>
      </c>
      <c r="Y17" s="54" t="s">
        <v>94</v>
      </c>
      <c r="Z17" s="14" t="s">
        <v>83</v>
      </c>
      <c r="AJ17" s="4" t="s">
        <v>84</v>
      </c>
      <c r="AK17" s="4" t="s">
        <v>85</v>
      </c>
    </row>
    <row r="18" spans="1:37" ht="25.5">
      <c r="A18" s="12">
        <v>5</v>
      </c>
      <c r="B18" s="13" t="s">
        <v>97</v>
      </c>
      <c r="C18" s="14" t="s">
        <v>98</v>
      </c>
      <c r="D18" s="15" t="s">
        <v>99</v>
      </c>
      <c r="E18" s="16">
        <v>70.400000000000006</v>
      </c>
      <c r="F18" s="17" t="s">
        <v>80</v>
      </c>
      <c r="H18" s="18">
        <f>ROUND(E18*G18,2)</f>
        <v>0</v>
      </c>
      <c r="J18" s="18">
        <f>ROUND(E18*G18,2)</f>
        <v>0</v>
      </c>
      <c r="L18" s="19">
        <f>E18*K18</f>
        <v>0</v>
      </c>
      <c r="M18" s="16">
        <v>0.23</v>
      </c>
      <c r="N18" s="16">
        <f>E18*M18</f>
        <v>16.192000000000004</v>
      </c>
      <c r="P18" s="17" t="s">
        <v>81</v>
      </c>
      <c r="V18" s="20" t="s">
        <v>64</v>
      </c>
      <c r="X18" s="54" t="s">
        <v>100</v>
      </c>
      <c r="Y18" s="54" t="s">
        <v>98</v>
      </c>
      <c r="Z18" s="14" t="s">
        <v>101</v>
      </c>
      <c r="AJ18" s="4" t="s">
        <v>84</v>
      </c>
      <c r="AK18" s="4" t="s">
        <v>85</v>
      </c>
    </row>
    <row r="19" spans="1:37" ht="25.5">
      <c r="A19" s="12">
        <v>6</v>
      </c>
      <c r="B19" s="13" t="s">
        <v>97</v>
      </c>
      <c r="C19" s="14" t="s">
        <v>102</v>
      </c>
      <c r="D19" s="15" t="s">
        <v>103</v>
      </c>
      <c r="E19" s="16">
        <v>70.400000000000006</v>
      </c>
      <c r="F19" s="17" t="s">
        <v>80</v>
      </c>
      <c r="H19" s="18">
        <f>ROUND(E19*G19,2)</f>
        <v>0</v>
      </c>
      <c r="J19" s="18">
        <f>ROUND(E19*G19,2)</f>
        <v>0</v>
      </c>
      <c r="L19" s="19">
        <f>E19*K19</f>
        <v>0</v>
      </c>
      <c r="M19" s="16">
        <v>0.56000000000000005</v>
      </c>
      <c r="N19" s="16">
        <f>E19*M19</f>
        <v>39.424000000000007</v>
      </c>
      <c r="P19" s="17" t="s">
        <v>81</v>
      </c>
      <c r="V19" s="20" t="s">
        <v>64</v>
      </c>
      <c r="X19" s="54" t="s">
        <v>104</v>
      </c>
      <c r="Y19" s="54" t="s">
        <v>102</v>
      </c>
      <c r="Z19" s="14" t="s">
        <v>101</v>
      </c>
      <c r="AJ19" s="4" t="s">
        <v>84</v>
      </c>
      <c r="AK19" s="4" t="s">
        <v>85</v>
      </c>
    </row>
    <row r="20" spans="1:37">
      <c r="A20" s="12">
        <v>7</v>
      </c>
      <c r="B20" s="13" t="s">
        <v>97</v>
      </c>
      <c r="C20" s="14" t="s">
        <v>105</v>
      </c>
      <c r="D20" s="15" t="s">
        <v>106</v>
      </c>
      <c r="E20" s="16">
        <v>70.099999999999994</v>
      </c>
      <c r="F20" s="17" t="s">
        <v>107</v>
      </c>
      <c r="H20" s="18">
        <f>ROUND(E20*G20,2)</f>
        <v>0</v>
      </c>
      <c r="J20" s="18">
        <f>ROUND(E20*G20,2)</f>
        <v>0</v>
      </c>
      <c r="L20" s="19">
        <f>E20*K20</f>
        <v>0</v>
      </c>
      <c r="M20" s="16">
        <v>0.23</v>
      </c>
      <c r="N20" s="16">
        <f>E20*M20</f>
        <v>16.123000000000001</v>
      </c>
      <c r="P20" s="17" t="s">
        <v>81</v>
      </c>
      <c r="V20" s="20" t="s">
        <v>64</v>
      </c>
      <c r="X20" s="54" t="s">
        <v>108</v>
      </c>
      <c r="Y20" s="54" t="s">
        <v>105</v>
      </c>
      <c r="Z20" s="14" t="s">
        <v>101</v>
      </c>
      <c r="AJ20" s="4" t="s">
        <v>84</v>
      </c>
      <c r="AK20" s="4" t="s">
        <v>85</v>
      </c>
    </row>
    <row r="21" spans="1:37">
      <c r="A21" s="12">
        <v>8</v>
      </c>
      <c r="B21" s="13" t="s">
        <v>86</v>
      </c>
      <c r="C21" s="14" t="s">
        <v>109</v>
      </c>
      <c r="D21" s="15" t="s">
        <v>110</v>
      </c>
      <c r="E21" s="16">
        <v>7.4</v>
      </c>
      <c r="F21" s="17" t="s">
        <v>107</v>
      </c>
      <c r="H21" s="18">
        <f>ROUND(E21*G21,2)</f>
        <v>0</v>
      </c>
      <c r="J21" s="18">
        <f>ROUND(E21*G21,2)</f>
        <v>0</v>
      </c>
      <c r="L21" s="19">
        <f>E21*K21</f>
        <v>0</v>
      </c>
      <c r="M21" s="16">
        <v>0.04</v>
      </c>
      <c r="N21" s="16">
        <f>E21*M21</f>
        <v>0.29600000000000004</v>
      </c>
      <c r="P21" s="17" t="s">
        <v>81</v>
      </c>
      <c r="V21" s="20" t="s">
        <v>64</v>
      </c>
      <c r="X21" s="54" t="s">
        <v>111</v>
      </c>
      <c r="Y21" s="54" t="s">
        <v>109</v>
      </c>
      <c r="Z21" s="14" t="s">
        <v>101</v>
      </c>
      <c r="AJ21" s="4" t="s">
        <v>84</v>
      </c>
      <c r="AK21" s="4" t="s">
        <v>85</v>
      </c>
    </row>
    <row r="22" spans="1:37" ht="25.5">
      <c r="A22" s="12">
        <v>9</v>
      </c>
      <c r="B22" s="13" t="s">
        <v>86</v>
      </c>
      <c r="C22" s="14" t="s">
        <v>112</v>
      </c>
      <c r="D22" s="15" t="s">
        <v>113</v>
      </c>
      <c r="E22" s="16">
        <v>7.4</v>
      </c>
      <c r="F22" s="17" t="s">
        <v>107</v>
      </c>
      <c r="H22" s="18">
        <f>ROUND(E22*G22,2)</f>
        <v>0</v>
      </c>
      <c r="J22" s="18">
        <f>ROUND(E22*G22,2)</f>
        <v>0</v>
      </c>
      <c r="L22" s="19">
        <f>E22*K22</f>
        <v>0</v>
      </c>
      <c r="M22" s="16">
        <v>0.04</v>
      </c>
      <c r="N22" s="16">
        <f>E22*M22</f>
        <v>0.29600000000000004</v>
      </c>
      <c r="P22" s="17" t="s">
        <v>81</v>
      </c>
      <c r="V22" s="20" t="s">
        <v>64</v>
      </c>
      <c r="X22" s="54" t="s">
        <v>114</v>
      </c>
      <c r="Y22" s="54" t="s">
        <v>112</v>
      </c>
      <c r="Z22" s="14" t="s">
        <v>101</v>
      </c>
      <c r="AJ22" s="4" t="s">
        <v>84</v>
      </c>
      <c r="AK22" s="4" t="s">
        <v>85</v>
      </c>
    </row>
    <row r="23" spans="1:37" ht="25.5">
      <c r="A23" s="12">
        <v>10</v>
      </c>
      <c r="B23" s="13" t="s">
        <v>86</v>
      </c>
      <c r="C23" s="14" t="s">
        <v>115</v>
      </c>
      <c r="D23" s="15" t="s">
        <v>116</v>
      </c>
      <c r="E23" s="16">
        <v>70.099999999999994</v>
      </c>
      <c r="F23" s="17" t="s">
        <v>107</v>
      </c>
      <c r="H23" s="18">
        <f>ROUND(E23*G23,2)</f>
        <v>0</v>
      </c>
      <c r="J23" s="18">
        <f>ROUND(E23*G23,2)</f>
        <v>0</v>
      </c>
      <c r="L23" s="19">
        <f>E23*K23</f>
        <v>0</v>
      </c>
      <c r="M23" s="16">
        <v>0.04</v>
      </c>
      <c r="N23" s="16">
        <f>E23*M23</f>
        <v>2.8039999999999998</v>
      </c>
      <c r="P23" s="17" t="s">
        <v>81</v>
      </c>
      <c r="V23" s="20" t="s">
        <v>64</v>
      </c>
      <c r="X23" s="54" t="s">
        <v>117</v>
      </c>
      <c r="Y23" s="54" t="s">
        <v>115</v>
      </c>
      <c r="Z23" s="14" t="s">
        <v>101</v>
      </c>
      <c r="AJ23" s="4" t="s">
        <v>84</v>
      </c>
      <c r="AK23" s="4" t="s">
        <v>85</v>
      </c>
    </row>
    <row r="24" spans="1:37">
      <c r="A24" s="12">
        <v>11</v>
      </c>
      <c r="B24" s="13" t="s">
        <v>118</v>
      </c>
      <c r="C24" s="14" t="s">
        <v>119</v>
      </c>
      <c r="D24" s="15" t="s">
        <v>120</v>
      </c>
      <c r="E24" s="16">
        <v>90.902000000000001</v>
      </c>
      <c r="F24" s="17" t="s">
        <v>121</v>
      </c>
      <c r="H24" s="18">
        <f>ROUND(E24*G24,2)</f>
        <v>0</v>
      </c>
      <c r="J24" s="18">
        <f>ROUND(E24*G24,2)</f>
        <v>0</v>
      </c>
      <c r="L24" s="19">
        <f>E24*K24</f>
        <v>0</v>
      </c>
      <c r="N24" s="16">
        <f>E24*M24</f>
        <v>0</v>
      </c>
      <c r="P24" s="17" t="s">
        <v>81</v>
      </c>
      <c r="V24" s="20" t="s">
        <v>64</v>
      </c>
      <c r="X24" s="54" t="s">
        <v>122</v>
      </c>
      <c r="Y24" s="54" t="s">
        <v>119</v>
      </c>
      <c r="Z24" s="14" t="s">
        <v>123</v>
      </c>
      <c r="AJ24" s="4" t="s">
        <v>84</v>
      </c>
      <c r="AK24" s="4" t="s">
        <v>85</v>
      </c>
    </row>
    <row r="25" spans="1:37">
      <c r="A25" s="12">
        <v>12</v>
      </c>
      <c r="B25" s="13" t="s">
        <v>118</v>
      </c>
      <c r="C25" s="14" t="s">
        <v>124</v>
      </c>
      <c r="D25" s="15" t="s">
        <v>125</v>
      </c>
      <c r="E25" s="16">
        <v>90.902000000000001</v>
      </c>
      <c r="F25" s="17" t="s">
        <v>121</v>
      </c>
      <c r="H25" s="18">
        <f>ROUND(E25*G25,2)</f>
        <v>0</v>
      </c>
      <c r="J25" s="18">
        <f>ROUND(E25*G25,2)</f>
        <v>0</v>
      </c>
      <c r="L25" s="19">
        <f>E25*K25</f>
        <v>0</v>
      </c>
      <c r="N25" s="16">
        <f>E25*M25</f>
        <v>0</v>
      </c>
      <c r="P25" s="17" t="s">
        <v>81</v>
      </c>
      <c r="V25" s="20" t="s">
        <v>64</v>
      </c>
      <c r="X25" s="54" t="s">
        <v>126</v>
      </c>
      <c r="Y25" s="54" t="s">
        <v>124</v>
      </c>
      <c r="Z25" s="14" t="s">
        <v>123</v>
      </c>
      <c r="AJ25" s="4" t="s">
        <v>84</v>
      </c>
      <c r="AK25" s="4" t="s">
        <v>85</v>
      </c>
    </row>
    <row r="26" spans="1:37">
      <c r="A26" s="12">
        <v>13</v>
      </c>
      <c r="B26" s="13" t="s">
        <v>118</v>
      </c>
      <c r="C26" s="14" t="s">
        <v>127</v>
      </c>
      <c r="D26" s="15" t="s">
        <v>128</v>
      </c>
      <c r="E26" s="16">
        <v>1.1040000000000001</v>
      </c>
      <c r="F26" s="17" t="s">
        <v>121</v>
      </c>
      <c r="H26" s="18">
        <f>ROUND(E26*G26,2)</f>
        <v>0</v>
      </c>
      <c r="J26" s="18">
        <f>ROUND(E26*G26,2)</f>
        <v>0</v>
      </c>
      <c r="L26" s="19">
        <f>E26*K26</f>
        <v>0</v>
      </c>
      <c r="N26" s="16">
        <f>E26*M26</f>
        <v>0</v>
      </c>
      <c r="P26" s="17" t="s">
        <v>81</v>
      </c>
      <c r="V26" s="20" t="s">
        <v>64</v>
      </c>
      <c r="X26" s="54" t="s">
        <v>129</v>
      </c>
      <c r="Y26" s="54" t="s">
        <v>127</v>
      </c>
      <c r="Z26" s="14" t="s">
        <v>130</v>
      </c>
      <c r="AJ26" s="4" t="s">
        <v>84</v>
      </c>
      <c r="AK26" s="4" t="s">
        <v>85</v>
      </c>
    </row>
    <row r="27" spans="1:37">
      <c r="A27" s="12">
        <v>14</v>
      </c>
      <c r="B27" s="13" t="s">
        <v>86</v>
      </c>
      <c r="C27" s="14" t="s">
        <v>131</v>
      </c>
      <c r="D27" s="15" t="s">
        <v>132</v>
      </c>
      <c r="E27" s="16">
        <v>92.006</v>
      </c>
      <c r="F27" s="17" t="s">
        <v>121</v>
      </c>
      <c r="H27" s="18">
        <f>ROUND(E27*G27,2)</f>
        <v>0</v>
      </c>
      <c r="J27" s="18">
        <f>ROUND(E27*G27,2)</f>
        <v>0</v>
      </c>
      <c r="L27" s="19">
        <f>E27*K27</f>
        <v>0</v>
      </c>
      <c r="N27" s="16">
        <f>E27*M27</f>
        <v>0</v>
      </c>
      <c r="P27" s="17" t="s">
        <v>81</v>
      </c>
      <c r="V27" s="20" t="s">
        <v>64</v>
      </c>
      <c r="X27" s="54" t="s">
        <v>133</v>
      </c>
      <c r="Y27" s="54" t="s">
        <v>131</v>
      </c>
      <c r="Z27" s="14" t="s">
        <v>123</v>
      </c>
      <c r="AJ27" s="4" t="s">
        <v>84</v>
      </c>
      <c r="AK27" s="4" t="s">
        <v>85</v>
      </c>
    </row>
    <row r="28" spans="1:37">
      <c r="A28" s="12">
        <v>15</v>
      </c>
      <c r="B28" s="13" t="s">
        <v>86</v>
      </c>
      <c r="C28" s="14" t="s">
        <v>134</v>
      </c>
      <c r="D28" s="15" t="s">
        <v>135</v>
      </c>
      <c r="E28" s="16">
        <v>644.04200000000003</v>
      </c>
      <c r="F28" s="17" t="s">
        <v>121</v>
      </c>
      <c r="H28" s="18">
        <f>ROUND(E28*G28,2)</f>
        <v>0</v>
      </c>
      <c r="J28" s="18">
        <f>ROUND(E28*G28,2)</f>
        <v>0</v>
      </c>
      <c r="L28" s="19">
        <f>E28*K28</f>
        <v>0</v>
      </c>
      <c r="N28" s="16">
        <f>E28*M28</f>
        <v>0</v>
      </c>
      <c r="P28" s="17" t="s">
        <v>81</v>
      </c>
      <c r="V28" s="20" t="s">
        <v>64</v>
      </c>
      <c r="X28" s="54" t="s">
        <v>136</v>
      </c>
      <c r="Y28" s="54" t="s">
        <v>134</v>
      </c>
      <c r="Z28" s="14" t="s">
        <v>123</v>
      </c>
      <c r="AJ28" s="4" t="s">
        <v>84</v>
      </c>
      <c r="AK28" s="4" t="s">
        <v>85</v>
      </c>
    </row>
    <row r="29" spans="1:37">
      <c r="A29" s="12">
        <v>16</v>
      </c>
      <c r="B29" s="13" t="s">
        <v>86</v>
      </c>
      <c r="C29" s="14" t="s">
        <v>137</v>
      </c>
      <c r="D29" s="15" t="s">
        <v>138</v>
      </c>
      <c r="E29" s="16">
        <v>92.006</v>
      </c>
      <c r="F29" s="17" t="s">
        <v>121</v>
      </c>
      <c r="H29" s="18">
        <f>ROUND(E29*G29,2)</f>
        <v>0</v>
      </c>
      <c r="J29" s="18">
        <f>ROUND(E29*G29,2)</f>
        <v>0</v>
      </c>
      <c r="L29" s="19">
        <f>E29*K29</f>
        <v>0</v>
      </c>
      <c r="N29" s="16">
        <f>E29*M29</f>
        <v>0</v>
      </c>
      <c r="P29" s="17" t="s">
        <v>81</v>
      </c>
      <c r="V29" s="20" t="s">
        <v>64</v>
      </c>
      <c r="X29" s="54" t="s">
        <v>139</v>
      </c>
      <c r="Y29" s="54" t="s">
        <v>137</v>
      </c>
      <c r="Z29" s="14" t="s">
        <v>123</v>
      </c>
      <c r="AJ29" s="4" t="s">
        <v>84</v>
      </c>
      <c r="AK29" s="4" t="s">
        <v>85</v>
      </c>
    </row>
    <row r="30" spans="1:37">
      <c r="A30" s="12">
        <v>17</v>
      </c>
      <c r="B30" s="13" t="s">
        <v>77</v>
      </c>
      <c r="C30" s="14" t="s">
        <v>140</v>
      </c>
      <c r="D30" s="15" t="s">
        <v>141</v>
      </c>
      <c r="E30" s="16">
        <v>14.6</v>
      </c>
      <c r="F30" s="17" t="s">
        <v>80</v>
      </c>
      <c r="H30" s="18">
        <f>ROUND(E30*G30,2)</f>
        <v>0</v>
      </c>
      <c r="J30" s="18">
        <f>ROUND(E30*G30,2)</f>
        <v>0</v>
      </c>
      <c r="L30" s="19">
        <f>E30*K30</f>
        <v>0</v>
      </c>
      <c r="N30" s="16">
        <f>E30*M30</f>
        <v>0</v>
      </c>
      <c r="P30" s="17" t="s">
        <v>81</v>
      </c>
      <c r="V30" s="20" t="s">
        <v>64</v>
      </c>
      <c r="X30" s="54" t="s">
        <v>142</v>
      </c>
      <c r="Y30" s="54" t="s">
        <v>140</v>
      </c>
      <c r="Z30" s="14" t="s">
        <v>130</v>
      </c>
      <c r="AJ30" s="4" t="s">
        <v>84</v>
      </c>
      <c r="AK30" s="4" t="s">
        <v>85</v>
      </c>
    </row>
    <row r="31" spans="1:37">
      <c r="A31" s="12">
        <v>18</v>
      </c>
      <c r="B31" s="13" t="s">
        <v>77</v>
      </c>
      <c r="C31" s="14" t="s">
        <v>143</v>
      </c>
      <c r="D31" s="15" t="s">
        <v>144</v>
      </c>
      <c r="E31" s="16">
        <v>2</v>
      </c>
      <c r="F31" s="17" t="s">
        <v>89</v>
      </c>
      <c r="H31" s="18">
        <f>ROUND(E31*G31,2)</f>
        <v>0</v>
      </c>
      <c r="J31" s="18">
        <f>ROUND(E31*G31,2)</f>
        <v>0</v>
      </c>
      <c r="L31" s="19">
        <f>E31*K31</f>
        <v>0</v>
      </c>
      <c r="N31" s="16">
        <f>E31*M31</f>
        <v>0</v>
      </c>
      <c r="P31" s="17" t="s">
        <v>81</v>
      </c>
      <c r="V31" s="20" t="s">
        <v>64</v>
      </c>
      <c r="X31" s="54" t="s">
        <v>145</v>
      </c>
      <c r="Y31" s="54" t="s">
        <v>143</v>
      </c>
      <c r="Z31" s="14" t="s">
        <v>130</v>
      </c>
      <c r="AJ31" s="4" t="s">
        <v>84</v>
      </c>
      <c r="AK31" s="4" t="s">
        <v>85</v>
      </c>
    </row>
    <row r="32" spans="1:37">
      <c r="A32" s="12">
        <v>19</v>
      </c>
      <c r="B32" s="13" t="s">
        <v>77</v>
      </c>
      <c r="C32" s="14" t="s">
        <v>146</v>
      </c>
      <c r="D32" s="15" t="s">
        <v>147</v>
      </c>
      <c r="E32" s="16">
        <v>2</v>
      </c>
      <c r="F32" s="17" t="s">
        <v>89</v>
      </c>
      <c r="H32" s="18">
        <f>ROUND(E32*G32,2)</f>
        <v>0</v>
      </c>
      <c r="J32" s="18">
        <f>ROUND(E32*G32,2)</f>
        <v>0</v>
      </c>
      <c r="L32" s="19">
        <f>E32*K32</f>
        <v>0</v>
      </c>
      <c r="N32" s="16">
        <f>E32*M32</f>
        <v>0</v>
      </c>
      <c r="P32" s="17" t="s">
        <v>81</v>
      </c>
      <c r="V32" s="20" t="s">
        <v>64</v>
      </c>
      <c r="X32" s="54" t="s">
        <v>148</v>
      </c>
      <c r="Y32" s="54" t="s">
        <v>146</v>
      </c>
      <c r="Z32" s="14" t="s">
        <v>130</v>
      </c>
      <c r="AJ32" s="4" t="s">
        <v>84</v>
      </c>
      <c r="AK32" s="4" t="s">
        <v>85</v>
      </c>
    </row>
    <row r="33" spans="1:37">
      <c r="A33" s="12">
        <v>20</v>
      </c>
      <c r="B33" s="13" t="s">
        <v>149</v>
      </c>
      <c r="C33" s="14" t="s">
        <v>150</v>
      </c>
      <c r="D33" s="15" t="s">
        <v>151</v>
      </c>
      <c r="E33" s="16">
        <v>1</v>
      </c>
      <c r="F33" s="17" t="s">
        <v>89</v>
      </c>
      <c r="I33" s="18">
        <f>ROUND(E33*G33,2)</f>
        <v>0</v>
      </c>
      <c r="J33" s="18">
        <f>ROUND(E33*G33,2)</f>
        <v>0</v>
      </c>
      <c r="K33" s="19">
        <v>2.5000000000000001E-2</v>
      </c>
      <c r="L33" s="19">
        <f>E33*K33</f>
        <v>2.5000000000000001E-2</v>
      </c>
      <c r="N33" s="16">
        <f>E33*M33</f>
        <v>0</v>
      </c>
      <c r="P33" s="17" t="s">
        <v>81</v>
      </c>
      <c r="V33" s="20" t="s">
        <v>63</v>
      </c>
      <c r="X33" s="54" t="s">
        <v>150</v>
      </c>
      <c r="Y33" s="54" t="s">
        <v>150</v>
      </c>
      <c r="Z33" s="14" t="s">
        <v>152</v>
      </c>
      <c r="AA33" s="14" t="s">
        <v>81</v>
      </c>
      <c r="AJ33" s="4" t="s">
        <v>153</v>
      </c>
      <c r="AK33" s="4" t="s">
        <v>85</v>
      </c>
    </row>
    <row r="34" spans="1:37">
      <c r="D34" s="55" t="s">
        <v>154</v>
      </c>
      <c r="E34" s="56">
        <f>J34</f>
        <v>0</v>
      </c>
      <c r="H34" s="56">
        <f>SUM(H12:H33)</f>
        <v>0</v>
      </c>
      <c r="I34" s="56">
        <f>SUM(I12:I33)</f>
        <v>0</v>
      </c>
      <c r="J34" s="56">
        <f>SUM(J12:J33)</f>
        <v>0</v>
      </c>
      <c r="L34" s="57">
        <f>SUM(L12:L33)</f>
        <v>2.5130000000000003E-2</v>
      </c>
      <c r="N34" s="58">
        <f>SUM(N12:N33)</f>
        <v>75.135000000000034</v>
      </c>
      <c r="W34" s="16">
        <f>SUM(W12:W33)</f>
        <v>0</v>
      </c>
    </row>
    <row r="36" spans="1:37">
      <c r="B36" s="14" t="s">
        <v>155</v>
      </c>
    </row>
    <row r="37" spans="1:37">
      <c r="A37" s="12">
        <v>21</v>
      </c>
      <c r="B37" s="13" t="s">
        <v>118</v>
      </c>
      <c r="C37" s="14" t="s">
        <v>156</v>
      </c>
      <c r="D37" s="15" t="s">
        <v>157</v>
      </c>
      <c r="E37" s="16">
        <v>281.8</v>
      </c>
      <c r="F37" s="17" t="s">
        <v>80</v>
      </c>
      <c r="H37" s="18">
        <f>ROUND(E37*G37,2)</f>
        <v>0</v>
      </c>
      <c r="J37" s="18">
        <f>ROUND(E37*G37,2)</f>
        <v>0</v>
      </c>
      <c r="L37" s="19">
        <f>E37*K37</f>
        <v>0</v>
      </c>
      <c r="N37" s="16">
        <f>E37*M37</f>
        <v>0</v>
      </c>
      <c r="P37" s="17" t="s">
        <v>81</v>
      </c>
      <c r="V37" s="20" t="s">
        <v>64</v>
      </c>
      <c r="X37" s="54" t="s">
        <v>158</v>
      </c>
      <c r="Y37" s="54" t="s">
        <v>156</v>
      </c>
      <c r="Z37" s="14" t="s">
        <v>130</v>
      </c>
      <c r="AJ37" s="4" t="s">
        <v>84</v>
      </c>
      <c r="AK37" s="4" t="s">
        <v>85</v>
      </c>
    </row>
    <row r="38" spans="1:37">
      <c r="A38" s="12">
        <v>22</v>
      </c>
      <c r="B38" s="13" t="s">
        <v>159</v>
      </c>
      <c r="C38" s="14" t="s">
        <v>160</v>
      </c>
      <c r="D38" s="15" t="s">
        <v>161</v>
      </c>
      <c r="E38" s="16">
        <v>1.1040000000000001</v>
      </c>
      <c r="F38" s="17" t="s">
        <v>121</v>
      </c>
      <c r="H38" s="18">
        <f>ROUND(E38*G38,2)</f>
        <v>0</v>
      </c>
      <c r="J38" s="18">
        <f>ROUND(E38*G38,2)</f>
        <v>0</v>
      </c>
      <c r="K38" s="19">
        <v>2.4193099999999998</v>
      </c>
      <c r="L38" s="19">
        <f>E38*K38</f>
        <v>2.6709182400000002</v>
      </c>
      <c r="N38" s="16">
        <f>E38*M38</f>
        <v>0</v>
      </c>
      <c r="P38" s="17" t="s">
        <v>81</v>
      </c>
      <c r="V38" s="20" t="s">
        <v>64</v>
      </c>
      <c r="X38" s="54" t="s">
        <v>162</v>
      </c>
      <c r="Y38" s="54" t="s">
        <v>160</v>
      </c>
      <c r="Z38" s="14" t="s">
        <v>163</v>
      </c>
      <c r="AJ38" s="4" t="s">
        <v>84</v>
      </c>
      <c r="AK38" s="4" t="s">
        <v>85</v>
      </c>
    </row>
    <row r="39" spans="1:37">
      <c r="A39" s="12">
        <v>23</v>
      </c>
      <c r="B39" s="13" t="s">
        <v>159</v>
      </c>
      <c r="C39" s="14" t="s">
        <v>164</v>
      </c>
      <c r="D39" s="15" t="s">
        <v>165</v>
      </c>
      <c r="E39" s="16">
        <v>2.3069999999999999</v>
      </c>
      <c r="F39" s="17" t="s">
        <v>121</v>
      </c>
      <c r="H39" s="18">
        <f>ROUND(E39*G39,2)</f>
        <v>0</v>
      </c>
      <c r="J39" s="18">
        <f>ROUND(E39*G39,2)</f>
        <v>0</v>
      </c>
      <c r="K39" s="19">
        <v>2.35745</v>
      </c>
      <c r="L39" s="19">
        <f>E39*K39</f>
        <v>5.4386371499999999</v>
      </c>
      <c r="N39" s="16">
        <f>E39*M39</f>
        <v>0</v>
      </c>
      <c r="P39" s="17" t="s">
        <v>81</v>
      </c>
      <c r="V39" s="20" t="s">
        <v>64</v>
      </c>
      <c r="X39" s="54" t="s">
        <v>166</v>
      </c>
      <c r="Y39" s="54" t="s">
        <v>164</v>
      </c>
      <c r="Z39" s="14" t="s">
        <v>167</v>
      </c>
      <c r="AJ39" s="4" t="s">
        <v>84</v>
      </c>
      <c r="AK39" s="4" t="s">
        <v>85</v>
      </c>
    </row>
    <row r="40" spans="1:37">
      <c r="A40" s="12">
        <v>24</v>
      </c>
      <c r="B40" s="13" t="s">
        <v>159</v>
      </c>
      <c r="C40" s="14" t="s">
        <v>168</v>
      </c>
      <c r="D40" s="15" t="s">
        <v>169</v>
      </c>
      <c r="E40" s="16">
        <v>2</v>
      </c>
      <c r="F40" s="17" t="s">
        <v>80</v>
      </c>
      <c r="H40" s="18">
        <f>ROUND(E40*G40,2)</f>
        <v>0</v>
      </c>
      <c r="J40" s="18">
        <f>ROUND(E40*G40,2)</f>
        <v>0</v>
      </c>
      <c r="K40" s="19">
        <v>2.2300000000000002E-3</v>
      </c>
      <c r="L40" s="19">
        <f>E40*K40</f>
        <v>4.4600000000000004E-3</v>
      </c>
      <c r="N40" s="16">
        <f>E40*M40</f>
        <v>0</v>
      </c>
      <c r="P40" s="17" t="s">
        <v>81</v>
      </c>
      <c r="V40" s="20" t="s">
        <v>64</v>
      </c>
      <c r="X40" s="54" t="s">
        <v>170</v>
      </c>
      <c r="Y40" s="54" t="s">
        <v>168</v>
      </c>
      <c r="Z40" s="14" t="s">
        <v>163</v>
      </c>
      <c r="AJ40" s="4" t="s">
        <v>84</v>
      </c>
      <c r="AK40" s="4" t="s">
        <v>85</v>
      </c>
    </row>
    <row r="41" spans="1:37">
      <c r="A41" s="12">
        <v>25</v>
      </c>
      <c r="B41" s="13" t="s">
        <v>159</v>
      </c>
      <c r="C41" s="14" t="s">
        <v>171</v>
      </c>
      <c r="D41" s="15" t="s">
        <v>172</v>
      </c>
      <c r="E41" s="16">
        <v>2</v>
      </c>
      <c r="F41" s="17" t="s">
        <v>80</v>
      </c>
      <c r="H41" s="18">
        <f>ROUND(E41*G41,2)</f>
        <v>0</v>
      </c>
      <c r="J41" s="18">
        <f>ROUND(E41*G41,2)</f>
        <v>0</v>
      </c>
      <c r="L41" s="19">
        <f>E41*K41</f>
        <v>0</v>
      </c>
      <c r="N41" s="16">
        <f>E41*M41</f>
        <v>0</v>
      </c>
      <c r="P41" s="17" t="s">
        <v>81</v>
      </c>
      <c r="V41" s="20" t="s">
        <v>64</v>
      </c>
      <c r="X41" s="54" t="s">
        <v>173</v>
      </c>
      <c r="Y41" s="54" t="s">
        <v>171</v>
      </c>
      <c r="Z41" s="14" t="s">
        <v>163</v>
      </c>
      <c r="AJ41" s="4" t="s">
        <v>84</v>
      </c>
      <c r="AK41" s="4" t="s">
        <v>85</v>
      </c>
    </row>
    <row r="42" spans="1:37">
      <c r="A42" s="12">
        <v>26</v>
      </c>
      <c r="B42" s="13" t="s">
        <v>159</v>
      </c>
      <c r="C42" s="14" t="s">
        <v>174</v>
      </c>
      <c r="D42" s="15" t="s">
        <v>175</v>
      </c>
      <c r="E42" s="16">
        <v>2.4E-2</v>
      </c>
      <c r="F42" s="17" t="s">
        <v>176</v>
      </c>
      <c r="H42" s="18">
        <f>ROUND(E42*G42,2)</f>
        <v>0</v>
      </c>
      <c r="J42" s="18">
        <f>ROUND(E42*G42,2)</f>
        <v>0</v>
      </c>
      <c r="K42" s="19">
        <v>1.06389</v>
      </c>
      <c r="L42" s="19">
        <f>E42*K42</f>
        <v>2.5533360000000001E-2</v>
      </c>
      <c r="N42" s="16">
        <f>E42*M42</f>
        <v>0</v>
      </c>
      <c r="P42" s="17" t="s">
        <v>81</v>
      </c>
      <c r="V42" s="20" t="s">
        <v>64</v>
      </c>
      <c r="X42" s="54" t="s">
        <v>177</v>
      </c>
      <c r="Y42" s="54" t="s">
        <v>174</v>
      </c>
      <c r="Z42" s="14" t="s">
        <v>163</v>
      </c>
      <c r="AJ42" s="4" t="s">
        <v>84</v>
      </c>
      <c r="AK42" s="4" t="s">
        <v>85</v>
      </c>
    </row>
    <row r="43" spans="1:37">
      <c r="D43" s="55" t="s">
        <v>178</v>
      </c>
      <c r="E43" s="56">
        <f>J43</f>
        <v>0</v>
      </c>
      <c r="H43" s="56">
        <f>SUM(H36:H42)</f>
        <v>0</v>
      </c>
      <c r="I43" s="56">
        <f>SUM(I36:I42)</f>
        <v>0</v>
      </c>
      <c r="J43" s="56">
        <f>SUM(J36:J42)</f>
        <v>0</v>
      </c>
      <c r="L43" s="57">
        <f>SUM(L36:L42)</f>
        <v>8.1395487500000012</v>
      </c>
      <c r="N43" s="58">
        <f>SUM(N36:N42)</f>
        <v>0</v>
      </c>
      <c r="W43" s="16">
        <f>SUM(W36:W42)</f>
        <v>0</v>
      </c>
    </row>
    <row r="45" spans="1:37">
      <c r="B45" s="14" t="s">
        <v>179</v>
      </c>
    </row>
    <row r="46" spans="1:37" ht="25.5">
      <c r="A46" s="12">
        <v>27</v>
      </c>
      <c r="B46" s="13" t="s">
        <v>180</v>
      </c>
      <c r="C46" s="14" t="s">
        <v>181</v>
      </c>
      <c r="D46" s="15" t="s">
        <v>182</v>
      </c>
      <c r="E46" s="16">
        <v>2</v>
      </c>
      <c r="F46" s="17" t="s">
        <v>107</v>
      </c>
      <c r="H46" s="18">
        <f>ROUND(E46*G46,2)</f>
        <v>0</v>
      </c>
      <c r="J46" s="18">
        <f>ROUND(E46*G46,2)</f>
        <v>0</v>
      </c>
      <c r="K46" s="19">
        <v>0.13457</v>
      </c>
      <c r="L46" s="19">
        <f>E46*K46</f>
        <v>0.26913999999999999</v>
      </c>
      <c r="N46" s="16">
        <f>E46*M46</f>
        <v>0</v>
      </c>
      <c r="P46" s="17" t="s">
        <v>81</v>
      </c>
      <c r="V46" s="20" t="s">
        <v>64</v>
      </c>
      <c r="X46" s="54" t="s">
        <v>183</v>
      </c>
      <c r="Y46" s="54" t="s">
        <v>181</v>
      </c>
      <c r="Z46" s="14" t="s">
        <v>184</v>
      </c>
      <c r="AJ46" s="4" t="s">
        <v>84</v>
      </c>
      <c r="AK46" s="4" t="s">
        <v>85</v>
      </c>
    </row>
    <row r="47" spans="1:37">
      <c r="A47" s="12">
        <v>28</v>
      </c>
      <c r="B47" s="13" t="s">
        <v>149</v>
      </c>
      <c r="C47" s="14" t="s">
        <v>185</v>
      </c>
      <c r="D47" s="15" t="s">
        <v>186</v>
      </c>
      <c r="E47" s="16">
        <v>13</v>
      </c>
      <c r="F47" s="17" t="s">
        <v>89</v>
      </c>
      <c r="I47" s="18">
        <f>ROUND(E47*G47,2)</f>
        <v>0</v>
      </c>
      <c r="J47" s="18">
        <f>ROUND(E47*G47,2)</f>
        <v>0</v>
      </c>
      <c r="K47" s="19">
        <v>1.9E-2</v>
      </c>
      <c r="L47" s="19">
        <f>E47*K47</f>
        <v>0.247</v>
      </c>
      <c r="N47" s="16">
        <f>E47*M47</f>
        <v>0</v>
      </c>
      <c r="P47" s="17" t="s">
        <v>81</v>
      </c>
      <c r="V47" s="20" t="s">
        <v>63</v>
      </c>
      <c r="X47" s="54" t="s">
        <v>185</v>
      </c>
      <c r="Y47" s="54" t="s">
        <v>185</v>
      </c>
      <c r="Z47" s="14" t="s">
        <v>187</v>
      </c>
      <c r="AA47" s="14" t="s">
        <v>81</v>
      </c>
      <c r="AJ47" s="4" t="s">
        <v>153</v>
      </c>
      <c r="AK47" s="4" t="s">
        <v>85</v>
      </c>
    </row>
    <row r="48" spans="1:37" ht="25.5">
      <c r="A48" s="12">
        <v>29</v>
      </c>
      <c r="B48" s="13" t="s">
        <v>180</v>
      </c>
      <c r="C48" s="14" t="s">
        <v>188</v>
      </c>
      <c r="D48" s="15" t="s">
        <v>189</v>
      </c>
      <c r="E48" s="16">
        <v>2.6</v>
      </c>
      <c r="F48" s="17" t="s">
        <v>107</v>
      </c>
      <c r="H48" s="18">
        <f>ROUND(E48*G48,2)</f>
        <v>0</v>
      </c>
      <c r="J48" s="18">
        <f>ROUND(E48*G48,2)</f>
        <v>0</v>
      </c>
      <c r="K48" s="19">
        <v>0.22428000000000001</v>
      </c>
      <c r="L48" s="19">
        <f>E48*K48</f>
        <v>0.58312800000000009</v>
      </c>
      <c r="N48" s="16">
        <f>E48*M48</f>
        <v>0</v>
      </c>
      <c r="P48" s="17" t="s">
        <v>81</v>
      </c>
      <c r="V48" s="20" t="s">
        <v>64</v>
      </c>
      <c r="X48" s="54" t="s">
        <v>190</v>
      </c>
      <c r="Y48" s="54" t="s">
        <v>188</v>
      </c>
      <c r="Z48" s="14" t="s">
        <v>184</v>
      </c>
      <c r="AJ48" s="4" t="s">
        <v>84</v>
      </c>
      <c r="AK48" s="4" t="s">
        <v>85</v>
      </c>
    </row>
    <row r="49" spans="1:37">
      <c r="A49" s="12">
        <v>30</v>
      </c>
      <c r="B49" s="13" t="s">
        <v>149</v>
      </c>
      <c r="C49" s="14" t="s">
        <v>191</v>
      </c>
      <c r="D49" s="15" t="s">
        <v>192</v>
      </c>
      <c r="E49" s="16">
        <v>13</v>
      </c>
      <c r="F49" s="17" t="s">
        <v>89</v>
      </c>
      <c r="I49" s="18">
        <f>ROUND(E49*G49,2)</f>
        <v>0</v>
      </c>
      <c r="J49" s="18">
        <f>ROUND(E49*G49,2)</f>
        <v>0</v>
      </c>
      <c r="K49" s="19">
        <v>3.7999999999999999E-2</v>
      </c>
      <c r="L49" s="19">
        <f>E49*K49</f>
        <v>0.49399999999999999</v>
      </c>
      <c r="N49" s="16">
        <f>E49*M49</f>
        <v>0</v>
      </c>
      <c r="P49" s="17" t="s">
        <v>81</v>
      </c>
      <c r="V49" s="20" t="s">
        <v>63</v>
      </c>
      <c r="X49" s="54" t="s">
        <v>191</v>
      </c>
      <c r="Y49" s="54" t="s">
        <v>191</v>
      </c>
      <c r="Z49" s="14" t="s">
        <v>187</v>
      </c>
      <c r="AA49" s="14" t="s">
        <v>81</v>
      </c>
      <c r="AJ49" s="4" t="s">
        <v>153</v>
      </c>
      <c r="AK49" s="4" t="s">
        <v>85</v>
      </c>
    </row>
    <row r="50" spans="1:37" ht="25.5">
      <c r="A50" s="12">
        <v>31</v>
      </c>
      <c r="B50" s="13" t="s">
        <v>180</v>
      </c>
      <c r="C50" s="14" t="s">
        <v>193</v>
      </c>
      <c r="D50" s="15" t="s">
        <v>194</v>
      </c>
      <c r="E50" s="16">
        <v>7</v>
      </c>
      <c r="F50" s="17" t="s">
        <v>89</v>
      </c>
      <c r="H50" s="18">
        <f>ROUND(E50*G50,2)</f>
        <v>0</v>
      </c>
      <c r="J50" s="18">
        <f>ROUND(E50*G50,2)</f>
        <v>0</v>
      </c>
      <c r="K50" s="19">
        <v>0.10958</v>
      </c>
      <c r="L50" s="19">
        <f>E50*K50</f>
        <v>0.76705999999999996</v>
      </c>
      <c r="N50" s="16">
        <f>E50*M50</f>
        <v>0</v>
      </c>
      <c r="P50" s="17" t="s">
        <v>81</v>
      </c>
      <c r="V50" s="20" t="s">
        <v>64</v>
      </c>
      <c r="X50" s="54" t="s">
        <v>195</v>
      </c>
      <c r="Y50" s="54" t="s">
        <v>193</v>
      </c>
      <c r="Z50" s="14" t="s">
        <v>167</v>
      </c>
      <c r="AJ50" s="4" t="s">
        <v>84</v>
      </c>
      <c r="AK50" s="4" t="s">
        <v>85</v>
      </c>
    </row>
    <row r="51" spans="1:37">
      <c r="A51" s="12">
        <v>32</v>
      </c>
      <c r="B51" s="13" t="s">
        <v>149</v>
      </c>
      <c r="C51" s="14" t="s">
        <v>196</v>
      </c>
      <c r="D51" s="15" t="s">
        <v>197</v>
      </c>
      <c r="E51" s="16">
        <v>7</v>
      </c>
      <c r="F51" s="17" t="s">
        <v>89</v>
      </c>
      <c r="I51" s="18">
        <f>ROUND(E51*G51,2)</f>
        <v>0</v>
      </c>
      <c r="J51" s="18">
        <f>ROUND(E51*G51,2)</f>
        <v>0</v>
      </c>
      <c r="K51" s="19">
        <v>1.9599999999999999E-2</v>
      </c>
      <c r="L51" s="19">
        <f>E51*K51</f>
        <v>0.13719999999999999</v>
      </c>
      <c r="N51" s="16">
        <f>E51*M51</f>
        <v>0</v>
      </c>
      <c r="P51" s="17" t="s">
        <v>81</v>
      </c>
      <c r="V51" s="20" t="s">
        <v>63</v>
      </c>
      <c r="X51" s="54" t="s">
        <v>198</v>
      </c>
      <c r="Y51" s="54" t="s">
        <v>196</v>
      </c>
      <c r="Z51" s="14" t="s">
        <v>199</v>
      </c>
      <c r="AA51" s="14" t="s">
        <v>81</v>
      </c>
      <c r="AJ51" s="4" t="s">
        <v>153</v>
      </c>
      <c r="AK51" s="4" t="s">
        <v>85</v>
      </c>
    </row>
    <row r="52" spans="1:37" ht="25.5">
      <c r="A52" s="12">
        <v>33</v>
      </c>
      <c r="B52" s="13" t="s">
        <v>180</v>
      </c>
      <c r="C52" s="14" t="s">
        <v>200</v>
      </c>
      <c r="D52" s="15" t="s">
        <v>201</v>
      </c>
      <c r="E52" s="16">
        <v>50</v>
      </c>
      <c r="F52" s="17" t="s">
        <v>89</v>
      </c>
      <c r="H52" s="18">
        <f>ROUND(E52*G52,2)</f>
        <v>0</v>
      </c>
      <c r="J52" s="18">
        <f>ROUND(E52*G52,2)</f>
        <v>0</v>
      </c>
      <c r="K52" s="19">
        <v>4.6800000000000001E-3</v>
      </c>
      <c r="L52" s="19">
        <f>E52*K52</f>
        <v>0.23400000000000001</v>
      </c>
      <c r="N52" s="16">
        <f>E52*M52</f>
        <v>0</v>
      </c>
      <c r="P52" s="17" t="s">
        <v>81</v>
      </c>
      <c r="V52" s="20" t="s">
        <v>64</v>
      </c>
      <c r="X52" s="54" t="s">
        <v>202</v>
      </c>
      <c r="Y52" s="54" t="s">
        <v>200</v>
      </c>
      <c r="Z52" s="14" t="s">
        <v>203</v>
      </c>
      <c r="AJ52" s="4" t="s">
        <v>84</v>
      </c>
      <c r="AK52" s="4" t="s">
        <v>85</v>
      </c>
    </row>
    <row r="53" spans="1:37" ht="25.5">
      <c r="A53" s="12">
        <v>34</v>
      </c>
      <c r="B53" s="13" t="s">
        <v>149</v>
      </c>
      <c r="C53" s="14" t="s">
        <v>204</v>
      </c>
      <c r="D53" s="15" t="s">
        <v>205</v>
      </c>
      <c r="E53" s="16">
        <v>50</v>
      </c>
      <c r="F53" s="17" t="s">
        <v>89</v>
      </c>
      <c r="I53" s="18">
        <f>ROUND(E53*G53,2)</f>
        <v>0</v>
      </c>
      <c r="J53" s="18">
        <f>ROUND(E53*G53,2)</f>
        <v>0</v>
      </c>
      <c r="K53" s="19">
        <v>1.6799999999999999E-2</v>
      </c>
      <c r="L53" s="19">
        <f>E53*K53</f>
        <v>0.84</v>
      </c>
      <c r="N53" s="16">
        <f>E53*M53</f>
        <v>0</v>
      </c>
      <c r="P53" s="17" t="s">
        <v>81</v>
      </c>
      <c r="V53" s="20" t="s">
        <v>63</v>
      </c>
      <c r="X53" s="54" t="s">
        <v>206</v>
      </c>
      <c r="Y53" s="54" t="s">
        <v>204</v>
      </c>
      <c r="Z53" s="14" t="s">
        <v>199</v>
      </c>
      <c r="AA53" s="14" t="s">
        <v>81</v>
      </c>
      <c r="AJ53" s="4" t="s">
        <v>153</v>
      </c>
      <c r="AK53" s="4" t="s">
        <v>85</v>
      </c>
    </row>
    <row r="54" spans="1:37">
      <c r="A54" s="12">
        <v>35</v>
      </c>
      <c r="B54" s="13" t="s">
        <v>180</v>
      </c>
      <c r="C54" s="14" t="s">
        <v>207</v>
      </c>
      <c r="D54" s="15" t="s">
        <v>208</v>
      </c>
      <c r="E54" s="16">
        <v>110</v>
      </c>
      <c r="F54" s="17" t="s">
        <v>107</v>
      </c>
      <c r="H54" s="18">
        <f>ROUND(E54*G54,2)</f>
        <v>0</v>
      </c>
      <c r="J54" s="18">
        <f>ROUND(E54*G54,2)</f>
        <v>0</v>
      </c>
      <c r="K54" s="19">
        <v>1.56E-3</v>
      </c>
      <c r="L54" s="19">
        <f>E54*K54</f>
        <v>0.1716</v>
      </c>
      <c r="N54" s="16">
        <f>E54*M54</f>
        <v>0</v>
      </c>
      <c r="P54" s="17" t="s">
        <v>81</v>
      </c>
      <c r="V54" s="20" t="s">
        <v>64</v>
      </c>
      <c r="X54" s="54" t="s">
        <v>209</v>
      </c>
      <c r="Y54" s="54" t="s">
        <v>207</v>
      </c>
      <c r="Z54" s="14" t="s">
        <v>167</v>
      </c>
      <c r="AJ54" s="4" t="s">
        <v>84</v>
      </c>
      <c r="AK54" s="4" t="s">
        <v>85</v>
      </c>
    </row>
    <row r="55" spans="1:37">
      <c r="A55" s="12">
        <v>36</v>
      </c>
      <c r="B55" s="13" t="s">
        <v>149</v>
      </c>
      <c r="C55" s="14" t="s">
        <v>210</v>
      </c>
      <c r="D55" s="15" t="s">
        <v>211</v>
      </c>
      <c r="E55" s="16">
        <v>112.94799999999999</v>
      </c>
      <c r="F55" s="17" t="s">
        <v>89</v>
      </c>
      <c r="I55" s="18">
        <f>ROUND(E55*G55,2)</f>
        <v>0</v>
      </c>
      <c r="J55" s="18">
        <f>ROUND(E55*G55,2)</f>
        <v>0</v>
      </c>
      <c r="L55" s="19">
        <f>E55*K55</f>
        <v>0</v>
      </c>
      <c r="N55" s="16">
        <f>E55*M55</f>
        <v>0</v>
      </c>
      <c r="P55" s="17" t="s">
        <v>81</v>
      </c>
      <c r="V55" s="20" t="s">
        <v>63</v>
      </c>
      <c r="X55" s="54" t="s">
        <v>210</v>
      </c>
      <c r="Y55" s="54" t="s">
        <v>210</v>
      </c>
      <c r="Z55" s="14" t="s">
        <v>167</v>
      </c>
      <c r="AA55" s="14" t="s">
        <v>81</v>
      </c>
      <c r="AJ55" s="4" t="s">
        <v>153</v>
      </c>
      <c r="AK55" s="4" t="s">
        <v>85</v>
      </c>
    </row>
    <row r="56" spans="1:37">
      <c r="A56" s="12">
        <v>37</v>
      </c>
      <c r="B56" s="13" t="s">
        <v>149</v>
      </c>
      <c r="C56" s="14" t="s">
        <v>212</v>
      </c>
      <c r="D56" s="15" t="s">
        <v>213</v>
      </c>
      <c r="E56" s="16">
        <v>36.04</v>
      </c>
      <c r="F56" s="17" t="s">
        <v>89</v>
      </c>
      <c r="I56" s="18">
        <f>ROUND(E56*G56,2)</f>
        <v>0</v>
      </c>
      <c r="J56" s="18">
        <f>ROUND(E56*G56,2)</f>
        <v>0</v>
      </c>
      <c r="L56" s="19">
        <f>E56*K56</f>
        <v>0</v>
      </c>
      <c r="N56" s="16">
        <f>E56*M56</f>
        <v>0</v>
      </c>
      <c r="P56" s="17" t="s">
        <v>81</v>
      </c>
      <c r="V56" s="20" t="s">
        <v>63</v>
      </c>
      <c r="X56" s="54" t="s">
        <v>212</v>
      </c>
      <c r="Y56" s="54" t="s">
        <v>212</v>
      </c>
      <c r="Z56" s="14" t="s">
        <v>167</v>
      </c>
      <c r="AA56" s="14" t="s">
        <v>81</v>
      </c>
      <c r="AJ56" s="4" t="s">
        <v>153</v>
      </c>
      <c r="AK56" s="4" t="s">
        <v>85</v>
      </c>
    </row>
    <row r="57" spans="1:37">
      <c r="A57" s="12">
        <v>38</v>
      </c>
      <c r="B57" s="13" t="s">
        <v>180</v>
      </c>
      <c r="C57" s="14" t="s">
        <v>214</v>
      </c>
      <c r="D57" s="15" t="s">
        <v>215</v>
      </c>
      <c r="E57" s="16">
        <v>6</v>
      </c>
      <c r="F57" s="17" t="s">
        <v>89</v>
      </c>
      <c r="H57" s="18">
        <f>ROUND(E57*G57,2)</f>
        <v>0</v>
      </c>
      <c r="J57" s="18">
        <f>ROUND(E57*G57,2)</f>
        <v>0</v>
      </c>
      <c r="K57" s="19">
        <v>7.0200000000000002E-3</v>
      </c>
      <c r="L57" s="19">
        <f>E57*K57</f>
        <v>4.2120000000000005E-2</v>
      </c>
      <c r="N57" s="16">
        <f>E57*M57</f>
        <v>0</v>
      </c>
      <c r="P57" s="17" t="s">
        <v>81</v>
      </c>
      <c r="V57" s="20" t="s">
        <v>64</v>
      </c>
      <c r="X57" s="54" t="s">
        <v>216</v>
      </c>
      <c r="Y57" s="54" t="s">
        <v>214</v>
      </c>
      <c r="Z57" s="14" t="s">
        <v>203</v>
      </c>
      <c r="AJ57" s="4" t="s">
        <v>84</v>
      </c>
      <c r="AK57" s="4" t="s">
        <v>85</v>
      </c>
    </row>
    <row r="58" spans="1:37" ht="25.5">
      <c r="A58" s="12">
        <v>39</v>
      </c>
      <c r="B58" s="13" t="s">
        <v>149</v>
      </c>
      <c r="C58" s="14" t="s">
        <v>217</v>
      </c>
      <c r="D58" s="15" t="s">
        <v>218</v>
      </c>
      <c r="E58" s="16">
        <v>6</v>
      </c>
      <c r="F58" s="17" t="s">
        <v>89</v>
      </c>
      <c r="I58" s="18">
        <f>ROUND(E58*G58,2)</f>
        <v>0</v>
      </c>
      <c r="J58" s="18">
        <f>ROUND(E58*G58,2)</f>
        <v>0</v>
      </c>
      <c r="L58" s="19">
        <f>E58*K58</f>
        <v>0</v>
      </c>
      <c r="N58" s="16">
        <f>E58*M58</f>
        <v>0</v>
      </c>
      <c r="P58" s="17" t="s">
        <v>81</v>
      </c>
      <c r="V58" s="20" t="s">
        <v>63</v>
      </c>
      <c r="X58" s="54" t="s">
        <v>219</v>
      </c>
      <c r="Y58" s="54" t="s">
        <v>217</v>
      </c>
      <c r="Z58" s="14" t="s">
        <v>167</v>
      </c>
      <c r="AA58" s="14" t="s">
        <v>81</v>
      </c>
      <c r="AJ58" s="4" t="s">
        <v>153</v>
      </c>
      <c r="AK58" s="4" t="s">
        <v>85</v>
      </c>
    </row>
    <row r="59" spans="1:37">
      <c r="D59" s="55" t="s">
        <v>220</v>
      </c>
      <c r="E59" s="56">
        <f>J59</f>
        <v>0</v>
      </c>
      <c r="H59" s="56">
        <f>SUM(H45:H58)</f>
        <v>0</v>
      </c>
      <c r="I59" s="56">
        <f>SUM(I45:I58)</f>
        <v>0</v>
      </c>
      <c r="J59" s="56">
        <f>SUM(J45:J58)</f>
        <v>0</v>
      </c>
      <c r="L59" s="57">
        <f>SUM(L45:L58)</f>
        <v>3.7852480000000002</v>
      </c>
      <c r="N59" s="58">
        <f>SUM(N45:N58)</f>
        <v>0</v>
      </c>
      <c r="W59" s="16">
        <f>SUM(W45:W58)</f>
        <v>0</v>
      </c>
    </row>
    <row r="61" spans="1:37">
      <c r="B61" s="14" t="s">
        <v>221</v>
      </c>
    </row>
    <row r="62" spans="1:37">
      <c r="A62" s="12">
        <v>40</v>
      </c>
      <c r="B62" s="13" t="s">
        <v>97</v>
      </c>
      <c r="C62" s="14" t="s">
        <v>222</v>
      </c>
      <c r="D62" s="15" t="s">
        <v>223</v>
      </c>
      <c r="E62" s="16">
        <v>278</v>
      </c>
      <c r="F62" s="17" t="s">
        <v>80</v>
      </c>
      <c r="H62" s="18">
        <f>ROUND(E62*G62,2)</f>
        <v>0</v>
      </c>
      <c r="J62" s="18">
        <f>ROUND(E62*G62,2)</f>
        <v>0</v>
      </c>
      <c r="K62" s="19">
        <v>0.38624999999999998</v>
      </c>
      <c r="L62" s="19">
        <f>E62*K62</f>
        <v>107.3775</v>
      </c>
      <c r="N62" s="16">
        <f>E62*M62</f>
        <v>0</v>
      </c>
      <c r="P62" s="17" t="s">
        <v>81</v>
      </c>
      <c r="V62" s="20" t="s">
        <v>64</v>
      </c>
      <c r="X62" s="54" t="s">
        <v>224</v>
      </c>
      <c r="Y62" s="54" t="s">
        <v>222</v>
      </c>
      <c r="Z62" s="14" t="s">
        <v>225</v>
      </c>
      <c r="AJ62" s="4" t="s">
        <v>84</v>
      </c>
      <c r="AK62" s="4" t="s">
        <v>85</v>
      </c>
    </row>
    <row r="63" spans="1:37">
      <c r="A63" s="12">
        <v>41</v>
      </c>
      <c r="B63" s="13" t="s">
        <v>97</v>
      </c>
      <c r="C63" s="14" t="s">
        <v>226</v>
      </c>
      <c r="D63" s="15" t="s">
        <v>227</v>
      </c>
      <c r="E63" s="16">
        <v>278</v>
      </c>
      <c r="F63" s="17" t="s">
        <v>80</v>
      </c>
      <c r="H63" s="18">
        <f>ROUND(E63*G63,2)</f>
        <v>0</v>
      </c>
      <c r="J63" s="18">
        <f>ROUND(E63*G63,2)</f>
        <v>0</v>
      </c>
      <c r="K63" s="19">
        <v>0.20724000000000001</v>
      </c>
      <c r="L63" s="19">
        <f>E63*K63</f>
        <v>57.612720000000003</v>
      </c>
      <c r="N63" s="16">
        <f>E63*M63</f>
        <v>0</v>
      </c>
      <c r="P63" s="17" t="s">
        <v>81</v>
      </c>
      <c r="V63" s="20" t="s">
        <v>64</v>
      </c>
      <c r="X63" s="54" t="s">
        <v>228</v>
      </c>
      <c r="Y63" s="54" t="s">
        <v>226</v>
      </c>
      <c r="Z63" s="14" t="s">
        <v>225</v>
      </c>
      <c r="AJ63" s="4" t="s">
        <v>84</v>
      </c>
      <c r="AK63" s="4" t="s">
        <v>85</v>
      </c>
    </row>
    <row r="64" spans="1:37">
      <c r="A64" s="12">
        <v>42</v>
      </c>
      <c r="B64" s="13" t="s">
        <v>97</v>
      </c>
      <c r="C64" s="14" t="s">
        <v>229</v>
      </c>
      <c r="D64" s="15" t="s">
        <v>230</v>
      </c>
      <c r="E64" s="16">
        <v>278</v>
      </c>
      <c r="F64" s="17" t="s">
        <v>80</v>
      </c>
      <c r="H64" s="18">
        <f>ROUND(E64*G64,2)</f>
        <v>0</v>
      </c>
      <c r="J64" s="18">
        <f>ROUND(E64*G64,2)</f>
        <v>0</v>
      </c>
      <c r="K64" s="19">
        <v>7.3999999999999996E-2</v>
      </c>
      <c r="L64" s="19">
        <f>E64*K64</f>
        <v>20.571999999999999</v>
      </c>
      <c r="N64" s="16">
        <f>E64*M64</f>
        <v>0</v>
      </c>
      <c r="P64" s="17" t="s">
        <v>81</v>
      </c>
      <c r="V64" s="20" t="s">
        <v>64</v>
      </c>
      <c r="X64" s="54" t="s">
        <v>231</v>
      </c>
      <c r="Y64" s="54" t="s">
        <v>229</v>
      </c>
      <c r="Z64" s="14" t="s">
        <v>232</v>
      </c>
      <c r="AJ64" s="4" t="s">
        <v>84</v>
      </c>
      <c r="AK64" s="4" t="s">
        <v>85</v>
      </c>
    </row>
    <row r="65" spans="1:37">
      <c r="A65" s="12">
        <v>43</v>
      </c>
      <c r="B65" s="13" t="s">
        <v>149</v>
      </c>
      <c r="C65" s="14" t="s">
        <v>233</v>
      </c>
      <c r="D65" s="15" t="s">
        <v>234</v>
      </c>
      <c r="E65" s="16">
        <v>283.56</v>
      </c>
      <c r="F65" s="17" t="s">
        <v>80</v>
      </c>
      <c r="I65" s="18">
        <f>ROUND(E65*G65,2)</f>
        <v>0</v>
      </c>
      <c r="J65" s="18">
        <f>ROUND(E65*G65,2)</f>
        <v>0</v>
      </c>
      <c r="L65" s="19">
        <f>E65*K65</f>
        <v>0</v>
      </c>
      <c r="N65" s="16">
        <f>E65*M65</f>
        <v>0</v>
      </c>
      <c r="P65" s="17" t="s">
        <v>81</v>
      </c>
      <c r="V65" s="20" t="s">
        <v>63</v>
      </c>
      <c r="X65" s="54" t="s">
        <v>233</v>
      </c>
      <c r="Y65" s="54" t="s">
        <v>233</v>
      </c>
      <c r="Z65" s="14" t="s">
        <v>167</v>
      </c>
      <c r="AA65" s="14" t="s">
        <v>81</v>
      </c>
      <c r="AJ65" s="4" t="s">
        <v>153</v>
      </c>
      <c r="AK65" s="4" t="s">
        <v>85</v>
      </c>
    </row>
    <row r="66" spans="1:37">
      <c r="D66" s="55" t="s">
        <v>235</v>
      </c>
      <c r="E66" s="56">
        <f>J66</f>
        <v>0</v>
      </c>
      <c r="H66" s="56">
        <f>SUM(H61:H65)</f>
        <v>0</v>
      </c>
      <c r="I66" s="56">
        <f>SUM(I61:I65)</f>
        <v>0</v>
      </c>
      <c r="J66" s="56">
        <f>SUM(J61:J65)</f>
        <v>0</v>
      </c>
      <c r="L66" s="57">
        <f>SUM(L61:L65)</f>
        <v>185.56222</v>
      </c>
      <c r="N66" s="58">
        <f>SUM(N61:N65)</f>
        <v>0</v>
      </c>
      <c r="W66" s="16">
        <f>SUM(W61:W65)</f>
        <v>0</v>
      </c>
    </row>
    <row r="68" spans="1:37">
      <c r="B68" s="14" t="s">
        <v>236</v>
      </c>
    </row>
    <row r="69" spans="1:37" ht="25.5">
      <c r="A69" s="12">
        <v>44</v>
      </c>
      <c r="B69" s="13" t="s">
        <v>237</v>
      </c>
      <c r="C69" s="14" t="s">
        <v>238</v>
      </c>
      <c r="D69" s="15" t="s">
        <v>239</v>
      </c>
      <c r="E69" s="16">
        <v>129.96100000000001</v>
      </c>
      <c r="F69" s="17" t="s">
        <v>80</v>
      </c>
      <c r="H69" s="18">
        <f>ROUND(E69*G69,2)</f>
        <v>0</v>
      </c>
      <c r="J69" s="18">
        <f>ROUND(E69*G69,2)</f>
        <v>0</v>
      </c>
      <c r="K69" s="19">
        <v>2.1149999999999999E-2</v>
      </c>
      <c r="L69" s="19">
        <f>E69*K69</f>
        <v>2.74867515</v>
      </c>
      <c r="N69" s="16">
        <f>E69*M69</f>
        <v>0</v>
      </c>
      <c r="P69" s="17" t="s">
        <v>81</v>
      </c>
      <c r="V69" s="20" t="s">
        <v>64</v>
      </c>
      <c r="X69" s="54" t="s">
        <v>240</v>
      </c>
      <c r="Y69" s="54" t="s">
        <v>238</v>
      </c>
      <c r="Z69" s="14" t="s">
        <v>167</v>
      </c>
      <c r="AJ69" s="4" t="s">
        <v>84</v>
      </c>
      <c r="AK69" s="4" t="s">
        <v>85</v>
      </c>
    </row>
    <row r="70" spans="1:37" ht="25.5">
      <c r="A70" s="12">
        <v>45</v>
      </c>
      <c r="B70" s="13" t="s">
        <v>159</v>
      </c>
      <c r="C70" s="14" t="s">
        <v>241</v>
      </c>
      <c r="D70" s="15" t="s">
        <v>242</v>
      </c>
      <c r="E70" s="16">
        <v>129.96100000000001</v>
      </c>
      <c r="F70" s="17" t="s">
        <v>80</v>
      </c>
      <c r="H70" s="18">
        <f>ROUND(E70*G70,2)</f>
        <v>0</v>
      </c>
      <c r="J70" s="18">
        <f>ROUND(E70*G70,2)</f>
        <v>0</v>
      </c>
      <c r="K70" s="19">
        <v>4.8000000000000001E-4</v>
      </c>
      <c r="L70" s="19">
        <f>E70*K70</f>
        <v>6.2381280000000004E-2</v>
      </c>
      <c r="N70" s="16">
        <f>E70*M70</f>
        <v>0</v>
      </c>
      <c r="P70" s="17" t="s">
        <v>81</v>
      </c>
      <c r="V70" s="20" t="s">
        <v>64</v>
      </c>
      <c r="X70" s="54" t="s">
        <v>243</v>
      </c>
      <c r="Y70" s="54" t="s">
        <v>241</v>
      </c>
      <c r="Z70" s="14" t="s">
        <v>167</v>
      </c>
      <c r="AJ70" s="4" t="s">
        <v>84</v>
      </c>
      <c r="AK70" s="4" t="s">
        <v>85</v>
      </c>
    </row>
    <row r="71" spans="1:37">
      <c r="A71" s="12">
        <v>46</v>
      </c>
      <c r="B71" s="13" t="s">
        <v>159</v>
      </c>
      <c r="C71" s="14" t="s">
        <v>244</v>
      </c>
      <c r="D71" s="15" t="s">
        <v>245</v>
      </c>
      <c r="E71" s="16">
        <v>129.96100000000001</v>
      </c>
      <c r="F71" s="17" t="s">
        <v>80</v>
      </c>
      <c r="H71" s="18">
        <f>ROUND(E71*G71,2)</f>
        <v>0</v>
      </c>
      <c r="J71" s="18">
        <f>ROUND(E71*G71,2)</f>
        <v>0</v>
      </c>
      <c r="K71" s="19">
        <v>1.2999999999999999E-4</v>
      </c>
      <c r="L71" s="19">
        <f>E71*K71</f>
        <v>1.6894929999999999E-2</v>
      </c>
      <c r="N71" s="16">
        <f>E71*M71</f>
        <v>0</v>
      </c>
      <c r="P71" s="17" t="s">
        <v>81</v>
      </c>
      <c r="V71" s="20" t="s">
        <v>64</v>
      </c>
      <c r="X71" s="54" t="s">
        <v>246</v>
      </c>
      <c r="Y71" s="54" t="s">
        <v>244</v>
      </c>
      <c r="Z71" s="14" t="s">
        <v>247</v>
      </c>
      <c r="AJ71" s="4" t="s">
        <v>84</v>
      </c>
      <c r="AK71" s="4" t="s">
        <v>85</v>
      </c>
    </row>
    <row r="72" spans="1:37">
      <c r="A72" s="12">
        <v>47</v>
      </c>
      <c r="B72" s="13" t="s">
        <v>237</v>
      </c>
      <c r="C72" s="14" t="s">
        <v>248</v>
      </c>
      <c r="D72" s="15" t="s">
        <v>249</v>
      </c>
      <c r="E72" s="16">
        <v>129.96100000000001</v>
      </c>
      <c r="F72" s="17" t="s">
        <v>80</v>
      </c>
      <c r="H72" s="18">
        <f>ROUND(E72*G72,2)</f>
        <v>0</v>
      </c>
      <c r="J72" s="18">
        <f>ROUND(E72*G72,2)</f>
        <v>0</v>
      </c>
      <c r="L72" s="19">
        <f>E72*K72</f>
        <v>0</v>
      </c>
      <c r="N72" s="16">
        <f>E72*M72</f>
        <v>0</v>
      </c>
      <c r="P72" s="17" t="s">
        <v>81</v>
      </c>
      <c r="V72" s="20" t="s">
        <v>64</v>
      </c>
      <c r="X72" s="54" t="s">
        <v>250</v>
      </c>
      <c r="Y72" s="54" t="s">
        <v>248</v>
      </c>
      <c r="Z72" s="14" t="s">
        <v>247</v>
      </c>
      <c r="AJ72" s="4" t="s">
        <v>84</v>
      </c>
      <c r="AK72" s="4" t="s">
        <v>85</v>
      </c>
    </row>
    <row r="73" spans="1:37">
      <c r="A73" s="12">
        <v>48</v>
      </c>
      <c r="B73" s="13" t="s">
        <v>159</v>
      </c>
      <c r="C73" s="14" t="s">
        <v>251</v>
      </c>
      <c r="D73" s="15" t="s">
        <v>252</v>
      </c>
      <c r="E73" s="16">
        <v>5.9</v>
      </c>
      <c r="F73" s="17" t="s">
        <v>80</v>
      </c>
      <c r="H73" s="18">
        <f>ROUND(E73*G73,2)</f>
        <v>0</v>
      </c>
      <c r="J73" s="18">
        <f>ROUND(E73*G73,2)</f>
        <v>0</v>
      </c>
      <c r="K73" s="19">
        <v>0.27560000000000001</v>
      </c>
      <c r="L73" s="19">
        <f>E73*K73</f>
        <v>1.6260400000000002</v>
      </c>
      <c r="N73" s="16">
        <f>E73*M73</f>
        <v>0</v>
      </c>
      <c r="P73" s="17" t="s">
        <v>81</v>
      </c>
      <c r="V73" s="20" t="s">
        <v>64</v>
      </c>
      <c r="X73" s="54" t="s">
        <v>253</v>
      </c>
      <c r="Y73" s="54" t="s">
        <v>251</v>
      </c>
      <c r="Z73" s="14" t="s">
        <v>167</v>
      </c>
      <c r="AJ73" s="4" t="s">
        <v>84</v>
      </c>
      <c r="AK73" s="4" t="s">
        <v>85</v>
      </c>
    </row>
    <row r="74" spans="1:37">
      <c r="D74" s="55" t="s">
        <v>254</v>
      </c>
      <c r="E74" s="56">
        <f>J74</f>
        <v>0</v>
      </c>
      <c r="H74" s="56">
        <f>SUM(H68:H73)</f>
        <v>0</v>
      </c>
      <c r="I74" s="56">
        <f>SUM(I68:I73)</f>
        <v>0</v>
      </c>
      <c r="J74" s="56">
        <f>SUM(J68:J73)</f>
        <v>0</v>
      </c>
      <c r="L74" s="57">
        <f>SUM(L68:L73)</f>
        <v>4.4539913599999998</v>
      </c>
      <c r="N74" s="58">
        <f>SUM(N68:N73)</f>
        <v>0</v>
      </c>
      <c r="W74" s="16">
        <f>SUM(W68:W73)</f>
        <v>0</v>
      </c>
    </row>
    <row r="76" spans="1:37">
      <c r="B76" s="14" t="s">
        <v>255</v>
      </c>
    </row>
    <row r="77" spans="1:37" ht="25.5">
      <c r="A77" s="12">
        <v>49</v>
      </c>
      <c r="B77" s="13" t="s">
        <v>97</v>
      </c>
      <c r="C77" s="14" t="s">
        <v>256</v>
      </c>
      <c r="D77" s="15" t="s">
        <v>257</v>
      </c>
      <c r="E77" s="16">
        <v>40.6</v>
      </c>
      <c r="F77" s="17" t="s">
        <v>107</v>
      </c>
      <c r="H77" s="18">
        <f>ROUND(E77*G77,2)</f>
        <v>0</v>
      </c>
      <c r="J77" s="18">
        <f>ROUND(E77*G77,2)</f>
        <v>0</v>
      </c>
      <c r="K77" s="19">
        <v>0.20230000000000001</v>
      </c>
      <c r="L77" s="19">
        <f>E77*K77</f>
        <v>8.2133800000000008</v>
      </c>
      <c r="N77" s="16">
        <f>E77*M77</f>
        <v>0</v>
      </c>
      <c r="P77" s="17" t="s">
        <v>81</v>
      </c>
      <c r="V77" s="20" t="s">
        <v>64</v>
      </c>
      <c r="X77" s="54" t="s">
        <v>258</v>
      </c>
      <c r="Y77" s="54" t="s">
        <v>256</v>
      </c>
      <c r="Z77" s="14" t="s">
        <v>232</v>
      </c>
      <c r="AJ77" s="4" t="s">
        <v>84</v>
      </c>
      <c r="AK77" s="4" t="s">
        <v>85</v>
      </c>
    </row>
    <row r="78" spans="1:37">
      <c r="A78" s="12">
        <v>50</v>
      </c>
      <c r="B78" s="13" t="s">
        <v>149</v>
      </c>
      <c r="C78" s="14" t="s">
        <v>259</v>
      </c>
      <c r="D78" s="15" t="s">
        <v>260</v>
      </c>
      <c r="E78" s="16">
        <v>41.411999999999999</v>
      </c>
      <c r="F78" s="17" t="s">
        <v>89</v>
      </c>
      <c r="I78" s="18">
        <f>ROUND(E78*G78,2)</f>
        <v>0</v>
      </c>
      <c r="J78" s="18">
        <f>ROUND(E78*G78,2)</f>
        <v>0</v>
      </c>
      <c r="K78" s="19">
        <v>7.0000000000000007E-2</v>
      </c>
      <c r="L78" s="19">
        <f>E78*K78</f>
        <v>2.8988400000000003</v>
      </c>
      <c r="N78" s="16">
        <f>E78*M78</f>
        <v>0</v>
      </c>
      <c r="P78" s="17" t="s">
        <v>81</v>
      </c>
      <c r="V78" s="20" t="s">
        <v>63</v>
      </c>
      <c r="X78" s="54" t="s">
        <v>259</v>
      </c>
      <c r="Y78" s="54" t="s">
        <v>259</v>
      </c>
      <c r="Z78" s="14" t="s">
        <v>187</v>
      </c>
      <c r="AA78" s="14" t="s">
        <v>81</v>
      </c>
      <c r="AJ78" s="4" t="s">
        <v>153</v>
      </c>
      <c r="AK78" s="4" t="s">
        <v>85</v>
      </c>
    </row>
    <row r="79" spans="1:37" ht="25.5">
      <c r="A79" s="12">
        <v>51</v>
      </c>
      <c r="B79" s="13" t="s">
        <v>97</v>
      </c>
      <c r="C79" s="14" t="s">
        <v>261</v>
      </c>
      <c r="D79" s="15" t="s">
        <v>262</v>
      </c>
      <c r="E79" s="16">
        <v>60.4</v>
      </c>
      <c r="F79" s="17" t="s">
        <v>107</v>
      </c>
      <c r="H79" s="18">
        <f>ROUND(E79*G79,2)</f>
        <v>0</v>
      </c>
      <c r="J79" s="18">
        <f>ROUND(E79*G79,2)</f>
        <v>0</v>
      </c>
      <c r="K79" s="19">
        <v>0.15554999999999999</v>
      </c>
      <c r="L79" s="19">
        <f>E79*K79</f>
        <v>9.3952200000000001</v>
      </c>
      <c r="N79" s="16">
        <f>E79*M79</f>
        <v>0</v>
      </c>
      <c r="P79" s="17" t="s">
        <v>81</v>
      </c>
      <c r="V79" s="20" t="s">
        <v>64</v>
      </c>
      <c r="X79" s="54" t="s">
        <v>263</v>
      </c>
      <c r="Y79" s="54" t="s">
        <v>261</v>
      </c>
      <c r="Z79" s="14" t="s">
        <v>232</v>
      </c>
      <c r="AJ79" s="4" t="s">
        <v>84</v>
      </c>
      <c r="AK79" s="4" t="s">
        <v>85</v>
      </c>
    </row>
    <row r="80" spans="1:37">
      <c r="A80" s="12">
        <v>52</v>
      </c>
      <c r="B80" s="13" t="s">
        <v>149</v>
      </c>
      <c r="C80" s="14" t="s">
        <v>264</v>
      </c>
      <c r="D80" s="15" t="s">
        <v>265</v>
      </c>
      <c r="E80" s="16">
        <v>57.323999999999998</v>
      </c>
      <c r="F80" s="17" t="s">
        <v>89</v>
      </c>
      <c r="I80" s="18">
        <f>ROUND(E80*G80,2)</f>
        <v>0</v>
      </c>
      <c r="J80" s="18">
        <f>ROUND(E80*G80,2)</f>
        <v>0</v>
      </c>
      <c r="K80" s="19">
        <v>5.1999999999999998E-2</v>
      </c>
      <c r="L80" s="19">
        <f>E80*K80</f>
        <v>2.9808479999999999</v>
      </c>
      <c r="N80" s="16">
        <f>E80*M80</f>
        <v>0</v>
      </c>
      <c r="P80" s="17" t="s">
        <v>81</v>
      </c>
      <c r="V80" s="20" t="s">
        <v>63</v>
      </c>
      <c r="X80" s="54" t="s">
        <v>264</v>
      </c>
      <c r="Y80" s="54" t="s">
        <v>264</v>
      </c>
      <c r="Z80" s="14" t="s">
        <v>187</v>
      </c>
      <c r="AA80" s="14" t="s">
        <v>81</v>
      </c>
      <c r="AJ80" s="4" t="s">
        <v>153</v>
      </c>
      <c r="AK80" s="4" t="s">
        <v>85</v>
      </c>
    </row>
    <row r="81" spans="1:37">
      <c r="A81" s="12">
        <v>53</v>
      </c>
      <c r="B81" s="13" t="s">
        <v>149</v>
      </c>
      <c r="C81" s="14" t="s">
        <v>266</v>
      </c>
      <c r="D81" s="15" t="s">
        <v>267</v>
      </c>
      <c r="E81" s="16">
        <v>4.2839999999999998</v>
      </c>
      <c r="F81" s="17" t="s">
        <v>89</v>
      </c>
      <c r="I81" s="18">
        <f>ROUND(E81*G81,2)</f>
        <v>0</v>
      </c>
      <c r="J81" s="18">
        <f>ROUND(E81*G81,2)</f>
        <v>0</v>
      </c>
      <c r="K81" s="19">
        <v>0.08</v>
      </c>
      <c r="L81" s="19">
        <f>E81*K81</f>
        <v>0.34271999999999997</v>
      </c>
      <c r="N81" s="16">
        <f>E81*M81</f>
        <v>0</v>
      </c>
      <c r="P81" s="17" t="s">
        <v>81</v>
      </c>
      <c r="V81" s="20" t="s">
        <v>63</v>
      </c>
      <c r="X81" s="54" t="s">
        <v>266</v>
      </c>
      <c r="Y81" s="54" t="s">
        <v>266</v>
      </c>
      <c r="Z81" s="14" t="s">
        <v>187</v>
      </c>
      <c r="AA81" s="14" t="s">
        <v>81</v>
      </c>
      <c r="AJ81" s="4" t="s">
        <v>153</v>
      </c>
      <c r="AK81" s="4" t="s">
        <v>85</v>
      </c>
    </row>
    <row r="82" spans="1:37">
      <c r="A82" s="12">
        <v>54</v>
      </c>
      <c r="B82" s="13" t="s">
        <v>97</v>
      </c>
      <c r="C82" s="14" t="s">
        <v>268</v>
      </c>
      <c r="D82" s="15" t="s">
        <v>269</v>
      </c>
      <c r="E82" s="16">
        <v>9.69</v>
      </c>
      <c r="F82" s="17" t="s">
        <v>121</v>
      </c>
      <c r="H82" s="18">
        <f>ROUND(E82*G82,2)</f>
        <v>0</v>
      </c>
      <c r="J82" s="18">
        <f>ROUND(E82*G82,2)</f>
        <v>0</v>
      </c>
      <c r="K82" s="19">
        <v>2.3628499999999999</v>
      </c>
      <c r="L82" s="19">
        <f>E82*K82</f>
        <v>22.896016499999998</v>
      </c>
      <c r="N82" s="16">
        <f>E82*M82</f>
        <v>0</v>
      </c>
      <c r="P82" s="17" t="s">
        <v>81</v>
      </c>
      <c r="V82" s="20" t="s">
        <v>64</v>
      </c>
      <c r="X82" s="54" t="s">
        <v>270</v>
      </c>
      <c r="Y82" s="54" t="s">
        <v>268</v>
      </c>
      <c r="Z82" s="14" t="s">
        <v>232</v>
      </c>
      <c r="AJ82" s="4" t="s">
        <v>84</v>
      </c>
      <c r="AK82" s="4" t="s">
        <v>85</v>
      </c>
    </row>
    <row r="83" spans="1:37" ht="25.5">
      <c r="A83" s="12">
        <v>55</v>
      </c>
      <c r="B83" s="13" t="s">
        <v>159</v>
      </c>
      <c r="C83" s="14" t="s">
        <v>271</v>
      </c>
      <c r="D83" s="15" t="s">
        <v>272</v>
      </c>
      <c r="E83" s="16">
        <v>200</v>
      </c>
      <c r="F83" s="17" t="s">
        <v>89</v>
      </c>
      <c r="H83" s="18">
        <f>ROUND(E83*G83,2)</f>
        <v>0</v>
      </c>
      <c r="J83" s="18">
        <f>ROUND(E83*G83,2)</f>
        <v>0</v>
      </c>
      <c r="K83" s="19">
        <v>2.7999999999999998E-4</v>
      </c>
      <c r="L83" s="19">
        <f>E83*K83</f>
        <v>5.5999999999999994E-2</v>
      </c>
      <c r="N83" s="16">
        <f>E83*M83</f>
        <v>0</v>
      </c>
      <c r="P83" s="17" t="s">
        <v>81</v>
      </c>
      <c r="V83" s="20" t="s">
        <v>64</v>
      </c>
      <c r="X83" s="54" t="s">
        <v>273</v>
      </c>
      <c r="Y83" s="54" t="s">
        <v>271</v>
      </c>
      <c r="Z83" s="14" t="s">
        <v>167</v>
      </c>
      <c r="AJ83" s="4" t="s">
        <v>84</v>
      </c>
      <c r="AK83" s="4" t="s">
        <v>85</v>
      </c>
    </row>
    <row r="84" spans="1:37">
      <c r="A84" s="12">
        <v>56</v>
      </c>
      <c r="B84" s="13" t="s">
        <v>274</v>
      </c>
      <c r="C84" s="14" t="s">
        <v>275</v>
      </c>
      <c r="D84" s="15" t="s">
        <v>276</v>
      </c>
      <c r="E84" s="16">
        <v>3.71</v>
      </c>
      <c r="F84" s="17" t="s">
        <v>121</v>
      </c>
      <c r="H84" s="18">
        <f>ROUND(E84*G84,2)</f>
        <v>0</v>
      </c>
      <c r="J84" s="18">
        <f>ROUND(E84*G84,2)</f>
        <v>0</v>
      </c>
      <c r="L84" s="19">
        <f>E84*K84</f>
        <v>0</v>
      </c>
      <c r="M84" s="16">
        <v>2</v>
      </c>
      <c r="N84" s="16">
        <f>E84*M84</f>
        <v>7.42</v>
      </c>
      <c r="P84" s="17" t="s">
        <v>81</v>
      </c>
      <c r="V84" s="20" t="s">
        <v>64</v>
      </c>
      <c r="X84" s="54" t="s">
        <v>277</v>
      </c>
      <c r="Y84" s="54" t="s">
        <v>275</v>
      </c>
      <c r="Z84" s="14" t="s">
        <v>101</v>
      </c>
      <c r="AJ84" s="4" t="s">
        <v>84</v>
      </c>
      <c r="AK84" s="4" t="s">
        <v>85</v>
      </c>
    </row>
    <row r="85" spans="1:37">
      <c r="A85" s="12">
        <v>57</v>
      </c>
      <c r="B85" s="13" t="s">
        <v>274</v>
      </c>
      <c r="C85" s="14" t="s">
        <v>278</v>
      </c>
      <c r="D85" s="15" t="s">
        <v>279</v>
      </c>
      <c r="E85" s="16">
        <v>1.4</v>
      </c>
      <c r="F85" s="17" t="s">
        <v>107</v>
      </c>
      <c r="H85" s="18">
        <f>ROUND(E85*G85,2)</f>
        <v>0</v>
      </c>
      <c r="J85" s="18">
        <f>ROUND(E85*G85,2)</f>
        <v>0</v>
      </c>
      <c r="L85" s="19">
        <f>E85*K85</f>
        <v>0</v>
      </c>
      <c r="M85" s="16">
        <v>7.0000000000000007E-2</v>
      </c>
      <c r="N85" s="16">
        <f>E85*M85</f>
        <v>9.8000000000000004E-2</v>
      </c>
      <c r="P85" s="17" t="s">
        <v>81</v>
      </c>
      <c r="V85" s="20" t="s">
        <v>64</v>
      </c>
      <c r="X85" s="54" t="s">
        <v>280</v>
      </c>
      <c r="Y85" s="54" t="s">
        <v>278</v>
      </c>
      <c r="Z85" s="14" t="s">
        <v>101</v>
      </c>
      <c r="AJ85" s="4" t="s">
        <v>84</v>
      </c>
      <c r="AK85" s="4" t="s">
        <v>85</v>
      </c>
    </row>
    <row r="86" spans="1:37">
      <c r="A86" s="12">
        <v>58</v>
      </c>
      <c r="B86" s="13" t="s">
        <v>274</v>
      </c>
      <c r="C86" s="14" t="s">
        <v>281</v>
      </c>
      <c r="D86" s="15" t="s">
        <v>282</v>
      </c>
      <c r="E86" s="16">
        <v>0.88500000000000001</v>
      </c>
      <c r="F86" s="17" t="s">
        <v>121</v>
      </c>
      <c r="H86" s="18">
        <f>ROUND(E86*G86,2)</f>
        <v>0</v>
      </c>
      <c r="J86" s="18">
        <f>ROUND(E86*G86,2)</f>
        <v>0</v>
      </c>
      <c r="L86" s="19">
        <f>E86*K86</f>
        <v>0</v>
      </c>
      <c r="M86" s="16">
        <v>2.2000000000000002</v>
      </c>
      <c r="N86" s="16">
        <f>E86*M86</f>
        <v>1.9470000000000003</v>
      </c>
      <c r="P86" s="17" t="s">
        <v>81</v>
      </c>
      <c r="V86" s="20" t="s">
        <v>64</v>
      </c>
      <c r="X86" s="54" t="s">
        <v>283</v>
      </c>
      <c r="Y86" s="54" t="s">
        <v>281</v>
      </c>
      <c r="Z86" s="14" t="s">
        <v>101</v>
      </c>
      <c r="AJ86" s="4" t="s">
        <v>84</v>
      </c>
      <c r="AK86" s="4" t="s">
        <v>85</v>
      </c>
    </row>
    <row r="87" spans="1:37">
      <c r="A87" s="12">
        <v>59</v>
      </c>
      <c r="B87" s="13" t="s">
        <v>86</v>
      </c>
      <c r="C87" s="14" t="s">
        <v>284</v>
      </c>
      <c r="D87" s="15" t="s">
        <v>285</v>
      </c>
      <c r="E87" s="16">
        <v>84.6</v>
      </c>
      <c r="F87" s="17" t="s">
        <v>176</v>
      </c>
      <c r="H87" s="18">
        <f>ROUND(E87*G87,2)</f>
        <v>0</v>
      </c>
      <c r="J87" s="18">
        <f>ROUND(E87*G87,2)</f>
        <v>0</v>
      </c>
      <c r="L87" s="19">
        <f>E87*K87</f>
        <v>0</v>
      </c>
      <c r="N87" s="16">
        <f>E87*M87</f>
        <v>0</v>
      </c>
      <c r="P87" s="17" t="s">
        <v>81</v>
      </c>
      <c r="V87" s="20" t="s">
        <v>64</v>
      </c>
      <c r="X87" s="54" t="s">
        <v>286</v>
      </c>
      <c r="Y87" s="54" t="s">
        <v>284</v>
      </c>
      <c r="Z87" s="14" t="s">
        <v>101</v>
      </c>
      <c r="AJ87" s="4" t="s">
        <v>84</v>
      </c>
      <c r="AK87" s="4" t="s">
        <v>85</v>
      </c>
    </row>
    <row r="88" spans="1:37">
      <c r="A88" s="12">
        <v>60</v>
      </c>
      <c r="B88" s="13" t="s">
        <v>86</v>
      </c>
      <c r="C88" s="14" t="s">
        <v>287</v>
      </c>
      <c r="D88" s="15" t="s">
        <v>288</v>
      </c>
      <c r="E88" s="16">
        <v>1147.8240000000001</v>
      </c>
      <c r="F88" s="17" t="s">
        <v>176</v>
      </c>
      <c r="H88" s="18">
        <f>ROUND(E88*G88,2)</f>
        <v>0</v>
      </c>
      <c r="J88" s="18">
        <f>ROUND(E88*G88,2)</f>
        <v>0</v>
      </c>
      <c r="L88" s="19">
        <f>E88*K88</f>
        <v>0</v>
      </c>
      <c r="N88" s="16">
        <f>E88*M88</f>
        <v>0</v>
      </c>
      <c r="P88" s="17" t="s">
        <v>81</v>
      </c>
      <c r="V88" s="20" t="s">
        <v>64</v>
      </c>
      <c r="X88" s="54" t="s">
        <v>289</v>
      </c>
      <c r="Y88" s="54" t="s">
        <v>287</v>
      </c>
      <c r="Z88" s="14" t="s">
        <v>101</v>
      </c>
      <c r="AJ88" s="4" t="s">
        <v>84</v>
      </c>
      <c r="AK88" s="4" t="s">
        <v>85</v>
      </c>
    </row>
    <row r="89" spans="1:37">
      <c r="A89" s="12">
        <v>61</v>
      </c>
      <c r="B89" s="13" t="s">
        <v>86</v>
      </c>
      <c r="C89" s="14" t="s">
        <v>290</v>
      </c>
      <c r="D89" s="15" t="s">
        <v>291</v>
      </c>
      <c r="E89" s="16">
        <v>84.6</v>
      </c>
      <c r="F89" s="17" t="s">
        <v>176</v>
      </c>
      <c r="H89" s="18">
        <f>ROUND(E89*G89,2)</f>
        <v>0</v>
      </c>
      <c r="J89" s="18">
        <f>ROUND(E89*G89,2)</f>
        <v>0</v>
      </c>
      <c r="L89" s="19">
        <f>E89*K89</f>
        <v>0</v>
      </c>
      <c r="N89" s="16">
        <f>E89*M89</f>
        <v>0</v>
      </c>
      <c r="P89" s="17" t="s">
        <v>81</v>
      </c>
      <c r="V89" s="20" t="s">
        <v>64</v>
      </c>
      <c r="X89" s="54" t="s">
        <v>292</v>
      </c>
      <c r="Y89" s="54" t="s">
        <v>290</v>
      </c>
      <c r="Z89" s="14" t="s">
        <v>101</v>
      </c>
      <c r="AJ89" s="4" t="s">
        <v>84</v>
      </c>
      <c r="AK89" s="4" t="s">
        <v>85</v>
      </c>
    </row>
    <row r="90" spans="1:37" ht="25.5">
      <c r="A90" s="12">
        <v>62</v>
      </c>
      <c r="B90" s="13" t="s">
        <v>274</v>
      </c>
      <c r="C90" s="14" t="s">
        <v>293</v>
      </c>
      <c r="D90" s="15" t="s">
        <v>294</v>
      </c>
      <c r="E90" s="16">
        <v>84.6</v>
      </c>
      <c r="F90" s="17" t="s">
        <v>176</v>
      </c>
      <c r="H90" s="18">
        <f>ROUND(E90*G90,2)</f>
        <v>0</v>
      </c>
      <c r="J90" s="18">
        <f>ROUND(E90*G90,2)</f>
        <v>0</v>
      </c>
      <c r="L90" s="19">
        <f>E90*K90</f>
        <v>0</v>
      </c>
      <c r="N90" s="16">
        <f>E90*M90</f>
        <v>0</v>
      </c>
      <c r="P90" s="17" t="s">
        <v>81</v>
      </c>
      <c r="V90" s="20" t="s">
        <v>64</v>
      </c>
      <c r="X90" s="54" t="s">
        <v>295</v>
      </c>
      <c r="Y90" s="54" t="s">
        <v>293</v>
      </c>
      <c r="Z90" s="14" t="s">
        <v>101</v>
      </c>
      <c r="AJ90" s="4" t="s">
        <v>84</v>
      </c>
      <c r="AK90" s="4" t="s">
        <v>85</v>
      </c>
    </row>
    <row r="91" spans="1:37">
      <c r="A91" s="12">
        <v>63</v>
      </c>
      <c r="B91" s="13" t="s">
        <v>86</v>
      </c>
      <c r="C91" s="14" t="s">
        <v>296</v>
      </c>
      <c r="D91" s="15" t="s">
        <v>297</v>
      </c>
      <c r="E91" s="16">
        <v>92.006</v>
      </c>
      <c r="F91" s="17" t="s">
        <v>121</v>
      </c>
      <c r="H91" s="18">
        <f>ROUND(E91*G91,2)</f>
        <v>0</v>
      </c>
      <c r="J91" s="18">
        <f>ROUND(E91*G91,2)</f>
        <v>0</v>
      </c>
      <c r="L91" s="19">
        <f>E91*K91</f>
        <v>0</v>
      </c>
      <c r="N91" s="16">
        <f>E91*M91</f>
        <v>0</v>
      </c>
      <c r="P91" s="17" t="s">
        <v>81</v>
      </c>
      <c r="V91" s="20" t="s">
        <v>64</v>
      </c>
      <c r="X91" s="54" t="s">
        <v>298</v>
      </c>
      <c r="Y91" s="54" t="s">
        <v>296</v>
      </c>
      <c r="Z91" s="14" t="s">
        <v>101</v>
      </c>
      <c r="AJ91" s="4" t="s">
        <v>84</v>
      </c>
      <c r="AK91" s="4" t="s">
        <v>85</v>
      </c>
    </row>
    <row r="92" spans="1:37">
      <c r="A92" s="12">
        <v>64</v>
      </c>
      <c r="B92" s="13" t="s">
        <v>97</v>
      </c>
      <c r="C92" s="14" t="s">
        <v>299</v>
      </c>
      <c r="D92" s="15" t="s">
        <v>300</v>
      </c>
      <c r="E92" s="16">
        <v>248.749</v>
      </c>
      <c r="F92" s="17" t="s">
        <v>176</v>
      </c>
      <c r="H92" s="18">
        <f>ROUND(E92*G92,2)</f>
        <v>0</v>
      </c>
      <c r="J92" s="18">
        <f>ROUND(E92*G92,2)</f>
        <v>0</v>
      </c>
      <c r="L92" s="19">
        <f>E92*K92</f>
        <v>0</v>
      </c>
      <c r="N92" s="16">
        <f>E92*M92</f>
        <v>0</v>
      </c>
      <c r="P92" s="17" t="s">
        <v>81</v>
      </c>
      <c r="V92" s="20" t="s">
        <v>64</v>
      </c>
      <c r="X92" s="54" t="s">
        <v>301</v>
      </c>
      <c r="Y92" s="54" t="s">
        <v>299</v>
      </c>
      <c r="Z92" s="14" t="s">
        <v>232</v>
      </c>
      <c r="AJ92" s="4" t="s">
        <v>84</v>
      </c>
      <c r="AK92" s="4" t="s">
        <v>85</v>
      </c>
    </row>
    <row r="93" spans="1:37">
      <c r="D93" s="55" t="s">
        <v>302</v>
      </c>
      <c r="E93" s="56">
        <f>J93</f>
        <v>0</v>
      </c>
      <c r="H93" s="56">
        <f>SUM(H76:H92)</f>
        <v>0</v>
      </c>
      <c r="I93" s="56">
        <f>SUM(I76:I92)</f>
        <v>0</v>
      </c>
      <c r="J93" s="56">
        <f>SUM(J76:J92)</f>
        <v>0</v>
      </c>
      <c r="L93" s="57">
        <f>SUM(L76:L92)</f>
        <v>46.783024499999996</v>
      </c>
      <c r="N93" s="58">
        <f>SUM(N76:N92)</f>
        <v>9.4649999999999999</v>
      </c>
      <c r="W93" s="16">
        <f>SUM(W76:W92)</f>
        <v>0</v>
      </c>
    </row>
    <row r="95" spans="1:37">
      <c r="D95" s="55" t="s">
        <v>303</v>
      </c>
      <c r="E95" s="58">
        <f>J95</f>
        <v>0</v>
      </c>
      <c r="H95" s="56">
        <f>+H34+H43+H59+H66+H74+H93</f>
        <v>0</v>
      </c>
      <c r="I95" s="56">
        <f>+I34+I43+I59+I66+I74+I93</f>
        <v>0</v>
      </c>
      <c r="J95" s="56">
        <f>+J34+J43+J59+J66+J74+J93</f>
        <v>0</v>
      </c>
      <c r="L95" s="57">
        <f>+L34+L43+L59+L66+L74+L93</f>
        <v>248.74916260999998</v>
      </c>
      <c r="N95" s="58">
        <f>+N34+N43+N59+N66+N74+N93</f>
        <v>84.600000000000037</v>
      </c>
      <c r="W95" s="16">
        <f>+W34+W43+W59+W66+W74+W93</f>
        <v>0</v>
      </c>
    </row>
    <row r="97" spans="1:37">
      <c r="B97" s="53" t="s">
        <v>304</v>
      </c>
    </row>
    <row r="98" spans="1:37">
      <c r="B98" s="14" t="s">
        <v>305</v>
      </c>
    </row>
    <row r="99" spans="1:37">
      <c r="A99" s="12">
        <v>65</v>
      </c>
      <c r="B99" s="13" t="s">
        <v>306</v>
      </c>
      <c r="C99" s="14" t="s">
        <v>307</v>
      </c>
      <c r="D99" s="15" t="s">
        <v>308</v>
      </c>
      <c r="E99" s="16">
        <v>124.4</v>
      </c>
      <c r="F99" s="17" t="s">
        <v>107</v>
      </c>
      <c r="H99" s="18">
        <f>ROUND(E99*G99,2)</f>
        <v>0</v>
      </c>
      <c r="J99" s="18">
        <f>ROUND(E99*G99,2)</f>
        <v>0</v>
      </c>
      <c r="L99" s="19">
        <f>E99*K99</f>
        <v>0</v>
      </c>
      <c r="N99" s="16">
        <f>E99*M99</f>
        <v>0</v>
      </c>
      <c r="P99" s="17" t="s">
        <v>81</v>
      </c>
      <c r="V99" s="20" t="s">
        <v>309</v>
      </c>
      <c r="X99" s="54" t="s">
        <v>310</v>
      </c>
      <c r="Y99" s="54" t="s">
        <v>307</v>
      </c>
      <c r="Z99" s="14" t="s">
        <v>203</v>
      </c>
      <c r="AJ99" s="4" t="s">
        <v>311</v>
      </c>
      <c r="AK99" s="4" t="s">
        <v>85</v>
      </c>
    </row>
    <row r="100" spans="1:37">
      <c r="A100" s="12">
        <v>66</v>
      </c>
      <c r="B100" s="13" t="s">
        <v>149</v>
      </c>
      <c r="C100" s="14" t="s">
        <v>312</v>
      </c>
      <c r="D100" s="15" t="s">
        <v>313</v>
      </c>
      <c r="E100" s="16">
        <v>6</v>
      </c>
      <c r="F100" s="17" t="s">
        <v>89</v>
      </c>
      <c r="I100" s="18">
        <f>ROUND(E100*G100,2)</f>
        <v>0</v>
      </c>
      <c r="J100" s="18">
        <f>ROUND(E100*G100,2)</f>
        <v>0</v>
      </c>
      <c r="K100" s="19">
        <v>2.0699999999999998E-3</v>
      </c>
      <c r="L100" s="19">
        <f>E100*K100</f>
        <v>1.2419999999999999E-2</v>
      </c>
      <c r="N100" s="16">
        <f>E100*M100</f>
        <v>0</v>
      </c>
      <c r="P100" s="17" t="s">
        <v>81</v>
      </c>
      <c r="V100" s="20" t="s">
        <v>63</v>
      </c>
      <c r="X100" s="54" t="s">
        <v>314</v>
      </c>
      <c r="Y100" s="54" t="s">
        <v>312</v>
      </c>
      <c r="Z100" s="14" t="s">
        <v>315</v>
      </c>
      <c r="AA100" s="14" t="s">
        <v>81</v>
      </c>
      <c r="AJ100" s="4" t="s">
        <v>316</v>
      </c>
      <c r="AK100" s="4" t="s">
        <v>85</v>
      </c>
    </row>
    <row r="101" spans="1:37">
      <c r="A101" s="12">
        <v>67</v>
      </c>
      <c r="B101" s="13" t="s">
        <v>149</v>
      </c>
      <c r="C101" s="14" t="s">
        <v>317</v>
      </c>
      <c r="D101" s="15" t="s">
        <v>318</v>
      </c>
      <c r="E101" s="16">
        <v>44</v>
      </c>
      <c r="F101" s="17" t="s">
        <v>89</v>
      </c>
      <c r="I101" s="18">
        <f>ROUND(E101*G101,2)</f>
        <v>0</v>
      </c>
      <c r="J101" s="18">
        <f>ROUND(E101*G101,2)</f>
        <v>0</v>
      </c>
      <c r="K101" s="19">
        <v>2.0699999999999998E-3</v>
      </c>
      <c r="L101" s="19">
        <f>E101*K101</f>
        <v>9.1079999999999994E-2</v>
      </c>
      <c r="N101" s="16">
        <f>E101*M101</f>
        <v>0</v>
      </c>
      <c r="P101" s="17" t="s">
        <v>81</v>
      </c>
      <c r="V101" s="20" t="s">
        <v>63</v>
      </c>
      <c r="X101" s="54" t="s">
        <v>314</v>
      </c>
      <c r="Y101" s="54" t="s">
        <v>317</v>
      </c>
      <c r="Z101" s="14" t="s">
        <v>315</v>
      </c>
      <c r="AA101" s="14" t="s">
        <v>81</v>
      </c>
      <c r="AJ101" s="4" t="s">
        <v>316</v>
      </c>
      <c r="AK101" s="4" t="s">
        <v>85</v>
      </c>
    </row>
    <row r="102" spans="1:37">
      <c r="A102" s="12">
        <v>68</v>
      </c>
      <c r="B102" s="13" t="s">
        <v>306</v>
      </c>
      <c r="C102" s="14" t="s">
        <v>319</v>
      </c>
      <c r="D102" s="15" t="s">
        <v>320</v>
      </c>
      <c r="E102" s="16">
        <v>130.15</v>
      </c>
      <c r="F102" s="17" t="s">
        <v>107</v>
      </c>
      <c r="H102" s="18">
        <f>ROUND(E102*G102,2)</f>
        <v>0</v>
      </c>
      <c r="J102" s="18">
        <f>ROUND(E102*G102,2)</f>
        <v>0</v>
      </c>
      <c r="L102" s="19">
        <f>E102*K102</f>
        <v>0</v>
      </c>
      <c r="M102" s="16">
        <v>8.9999999999999993E-3</v>
      </c>
      <c r="N102" s="16">
        <f>E102*M102</f>
        <v>1.1713499999999999</v>
      </c>
      <c r="P102" s="17" t="s">
        <v>81</v>
      </c>
      <c r="V102" s="20" t="s">
        <v>309</v>
      </c>
      <c r="X102" s="54" t="s">
        <v>321</v>
      </c>
      <c r="Y102" s="54" t="s">
        <v>319</v>
      </c>
      <c r="Z102" s="14" t="s">
        <v>203</v>
      </c>
      <c r="AJ102" s="4" t="s">
        <v>311</v>
      </c>
      <c r="AK102" s="4" t="s">
        <v>85</v>
      </c>
    </row>
    <row r="103" spans="1:37" ht="25.5">
      <c r="A103" s="12">
        <v>69</v>
      </c>
      <c r="B103" s="13" t="s">
        <v>306</v>
      </c>
      <c r="C103" s="14" t="s">
        <v>322</v>
      </c>
      <c r="D103" s="15" t="s">
        <v>323</v>
      </c>
      <c r="E103" s="16">
        <v>1</v>
      </c>
      <c r="F103" s="17" t="s">
        <v>89</v>
      </c>
      <c r="H103" s="18">
        <f>ROUND(E103*G103,2)</f>
        <v>0</v>
      </c>
      <c r="J103" s="18">
        <f>ROUND(E103*G103,2)</f>
        <v>0</v>
      </c>
      <c r="L103" s="19">
        <f>E103*K103</f>
        <v>0</v>
      </c>
      <c r="N103" s="16">
        <f>E103*M103</f>
        <v>0</v>
      </c>
      <c r="P103" s="17" t="s">
        <v>81</v>
      </c>
      <c r="V103" s="20" t="s">
        <v>309</v>
      </c>
      <c r="X103" s="54" t="s">
        <v>324</v>
      </c>
      <c r="Y103" s="54" t="s">
        <v>322</v>
      </c>
      <c r="Z103" s="14" t="s">
        <v>203</v>
      </c>
      <c r="AJ103" s="4" t="s">
        <v>311</v>
      </c>
      <c r="AK103" s="4" t="s">
        <v>85</v>
      </c>
    </row>
    <row r="104" spans="1:37" ht="25.5">
      <c r="A104" s="12">
        <v>70</v>
      </c>
      <c r="B104" s="13" t="s">
        <v>149</v>
      </c>
      <c r="C104" s="14" t="s">
        <v>325</v>
      </c>
      <c r="D104" s="15" t="s">
        <v>326</v>
      </c>
      <c r="E104" s="16">
        <v>1</v>
      </c>
      <c r="F104" s="17" t="s">
        <v>89</v>
      </c>
      <c r="I104" s="18">
        <f>ROUND(E104*G104,2)</f>
        <v>0</v>
      </c>
      <c r="J104" s="18">
        <f>ROUND(E104*G104,2)</f>
        <v>0</v>
      </c>
      <c r="K104" s="19">
        <v>2.0000000000000001E-4</v>
      </c>
      <c r="L104" s="19">
        <f>E104*K104</f>
        <v>2.0000000000000001E-4</v>
      </c>
      <c r="N104" s="16">
        <f>E104*M104</f>
        <v>0</v>
      </c>
      <c r="P104" s="17" t="s">
        <v>81</v>
      </c>
      <c r="V104" s="20" t="s">
        <v>63</v>
      </c>
      <c r="X104" s="54" t="s">
        <v>327</v>
      </c>
      <c r="Y104" s="54" t="s">
        <v>325</v>
      </c>
      <c r="Z104" s="14" t="s">
        <v>328</v>
      </c>
      <c r="AA104" s="14" t="s">
        <v>81</v>
      </c>
      <c r="AJ104" s="4" t="s">
        <v>316</v>
      </c>
      <c r="AK104" s="4" t="s">
        <v>85</v>
      </c>
    </row>
    <row r="105" spans="1:37">
      <c r="A105" s="12">
        <v>71</v>
      </c>
      <c r="B105" s="13" t="s">
        <v>306</v>
      </c>
      <c r="C105" s="14" t="s">
        <v>329</v>
      </c>
      <c r="D105" s="15" t="s">
        <v>330</v>
      </c>
      <c r="E105" s="16">
        <v>1</v>
      </c>
      <c r="F105" s="17" t="s">
        <v>89</v>
      </c>
      <c r="H105" s="18">
        <f>ROUND(E105*G105,2)</f>
        <v>0</v>
      </c>
      <c r="J105" s="18">
        <f>ROUND(E105*G105,2)</f>
        <v>0</v>
      </c>
      <c r="L105" s="19">
        <f>E105*K105</f>
        <v>0</v>
      </c>
      <c r="N105" s="16">
        <f>E105*M105</f>
        <v>0</v>
      </c>
      <c r="P105" s="17" t="s">
        <v>81</v>
      </c>
      <c r="V105" s="20" t="s">
        <v>309</v>
      </c>
      <c r="X105" s="54" t="s">
        <v>331</v>
      </c>
      <c r="Y105" s="54" t="s">
        <v>329</v>
      </c>
      <c r="Z105" s="14" t="s">
        <v>203</v>
      </c>
      <c r="AJ105" s="4" t="s">
        <v>311</v>
      </c>
      <c r="AK105" s="4" t="s">
        <v>85</v>
      </c>
    </row>
    <row r="106" spans="1:37" ht="25.5">
      <c r="A106" s="12">
        <v>72</v>
      </c>
      <c r="B106" s="13" t="s">
        <v>149</v>
      </c>
      <c r="C106" s="14" t="s">
        <v>332</v>
      </c>
      <c r="D106" s="15" t="s">
        <v>333</v>
      </c>
      <c r="E106" s="16">
        <v>1</v>
      </c>
      <c r="F106" s="17" t="s">
        <v>89</v>
      </c>
      <c r="I106" s="18">
        <f>ROUND(E106*G106,2)</f>
        <v>0</v>
      </c>
      <c r="J106" s="18">
        <f>ROUND(E106*G106,2)</f>
        <v>0</v>
      </c>
      <c r="K106" s="19">
        <v>2.0000000000000001E-4</v>
      </c>
      <c r="L106" s="19">
        <f>E106*K106</f>
        <v>2.0000000000000001E-4</v>
      </c>
      <c r="N106" s="16">
        <f>E106*M106</f>
        <v>0</v>
      </c>
      <c r="P106" s="17" t="s">
        <v>81</v>
      </c>
      <c r="V106" s="20" t="s">
        <v>63</v>
      </c>
      <c r="X106" s="54" t="s">
        <v>327</v>
      </c>
      <c r="Y106" s="54" t="s">
        <v>332</v>
      </c>
      <c r="Z106" s="14" t="s">
        <v>328</v>
      </c>
      <c r="AA106" s="14" t="s">
        <v>81</v>
      </c>
      <c r="AJ106" s="4" t="s">
        <v>316</v>
      </c>
      <c r="AK106" s="4" t="s">
        <v>85</v>
      </c>
    </row>
    <row r="107" spans="1:37" ht="25.5">
      <c r="A107" s="12">
        <v>73</v>
      </c>
      <c r="B107" s="13" t="s">
        <v>306</v>
      </c>
      <c r="C107" s="14" t="s">
        <v>334</v>
      </c>
      <c r="D107" s="15" t="s">
        <v>335</v>
      </c>
      <c r="E107" s="16">
        <v>1</v>
      </c>
      <c r="F107" s="17" t="s">
        <v>89</v>
      </c>
      <c r="H107" s="18">
        <f>ROUND(E107*G107,2)</f>
        <v>0</v>
      </c>
      <c r="J107" s="18">
        <f>ROUND(E107*G107,2)</f>
        <v>0</v>
      </c>
      <c r="L107" s="19">
        <f>E107*K107</f>
        <v>0</v>
      </c>
      <c r="N107" s="16">
        <f>E107*M107</f>
        <v>0</v>
      </c>
      <c r="P107" s="17" t="s">
        <v>81</v>
      </c>
      <c r="V107" s="20" t="s">
        <v>309</v>
      </c>
      <c r="X107" s="54" t="s">
        <v>336</v>
      </c>
      <c r="Y107" s="54" t="s">
        <v>334</v>
      </c>
      <c r="Z107" s="14" t="s">
        <v>203</v>
      </c>
      <c r="AJ107" s="4" t="s">
        <v>311</v>
      </c>
      <c r="AK107" s="4" t="s">
        <v>85</v>
      </c>
    </row>
    <row r="108" spans="1:37" ht="25.5">
      <c r="A108" s="12">
        <v>74</v>
      </c>
      <c r="B108" s="13" t="s">
        <v>149</v>
      </c>
      <c r="C108" s="14" t="s">
        <v>337</v>
      </c>
      <c r="D108" s="15" t="s">
        <v>338</v>
      </c>
      <c r="E108" s="16">
        <v>1</v>
      </c>
      <c r="F108" s="17" t="s">
        <v>89</v>
      </c>
      <c r="I108" s="18">
        <f>ROUND(E108*G108,2)</f>
        <v>0</v>
      </c>
      <c r="J108" s="18">
        <f>ROUND(E108*G108,2)</f>
        <v>0</v>
      </c>
      <c r="K108" s="19">
        <v>2.0000000000000001E-4</v>
      </c>
      <c r="L108" s="19">
        <f>E108*K108</f>
        <v>2.0000000000000001E-4</v>
      </c>
      <c r="N108" s="16">
        <f>E108*M108</f>
        <v>0</v>
      </c>
      <c r="P108" s="17" t="s">
        <v>81</v>
      </c>
      <c r="V108" s="20" t="s">
        <v>63</v>
      </c>
      <c r="X108" s="54" t="s">
        <v>327</v>
      </c>
      <c r="Y108" s="54" t="s">
        <v>337</v>
      </c>
      <c r="Z108" s="14" t="s">
        <v>328</v>
      </c>
      <c r="AA108" s="14" t="s">
        <v>81</v>
      </c>
      <c r="AJ108" s="4" t="s">
        <v>316</v>
      </c>
      <c r="AK108" s="4" t="s">
        <v>85</v>
      </c>
    </row>
    <row r="109" spans="1:37">
      <c r="A109" s="12">
        <v>75</v>
      </c>
      <c r="B109" s="13" t="s">
        <v>306</v>
      </c>
      <c r="C109" s="14" t="s">
        <v>339</v>
      </c>
      <c r="D109" s="15" t="s">
        <v>340</v>
      </c>
      <c r="E109" s="16">
        <v>1</v>
      </c>
      <c r="F109" s="17" t="s">
        <v>89</v>
      </c>
      <c r="H109" s="18">
        <f>ROUND(E109*G109,2)</f>
        <v>0</v>
      </c>
      <c r="J109" s="18">
        <f>ROUND(E109*G109,2)</f>
        <v>0</v>
      </c>
      <c r="L109" s="19">
        <f>E109*K109</f>
        <v>0</v>
      </c>
      <c r="M109" s="16">
        <v>0.192</v>
      </c>
      <c r="N109" s="16">
        <f>E109*M109</f>
        <v>0.192</v>
      </c>
      <c r="P109" s="17" t="s">
        <v>81</v>
      </c>
      <c r="V109" s="20" t="s">
        <v>309</v>
      </c>
      <c r="X109" s="54" t="s">
        <v>341</v>
      </c>
      <c r="Y109" s="54" t="s">
        <v>339</v>
      </c>
      <c r="Z109" s="14" t="s">
        <v>203</v>
      </c>
      <c r="AJ109" s="4" t="s">
        <v>311</v>
      </c>
      <c r="AK109" s="4" t="s">
        <v>85</v>
      </c>
    </row>
    <row r="110" spans="1:37">
      <c r="A110" s="12">
        <v>76</v>
      </c>
      <c r="B110" s="13" t="s">
        <v>306</v>
      </c>
      <c r="C110" s="14" t="s">
        <v>342</v>
      </c>
      <c r="D110" s="15" t="s">
        <v>343</v>
      </c>
      <c r="E110" s="16">
        <v>1</v>
      </c>
      <c r="F110" s="17" t="s">
        <v>89</v>
      </c>
      <c r="H110" s="18">
        <f>ROUND(E110*G110,2)</f>
        <v>0</v>
      </c>
      <c r="J110" s="18">
        <f>ROUND(E110*G110,2)</f>
        <v>0</v>
      </c>
      <c r="L110" s="19">
        <f>E110*K110</f>
        <v>0</v>
      </c>
      <c r="M110" s="16">
        <v>0.28499999999999998</v>
      </c>
      <c r="N110" s="16">
        <f>E110*M110</f>
        <v>0.28499999999999998</v>
      </c>
      <c r="P110" s="17" t="s">
        <v>81</v>
      </c>
      <c r="V110" s="20" t="s">
        <v>309</v>
      </c>
      <c r="X110" s="54" t="s">
        <v>344</v>
      </c>
      <c r="Y110" s="54" t="s">
        <v>342</v>
      </c>
      <c r="Z110" s="14" t="s">
        <v>203</v>
      </c>
      <c r="AJ110" s="4" t="s">
        <v>311</v>
      </c>
      <c r="AK110" s="4" t="s">
        <v>85</v>
      </c>
    </row>
    <row r="111" spans="1:37">
      <c r="A111" s="12">
        <v>77</v>
      </c>
      <c r="B111" s="13" t="s">
        <v>306</v>
      </c>
      <c r="C111" s="14" t="s">
        <v>345</v>
      </c>
      <c r="D111" s="15" t="s">
        <v>346</v>
      </c>
      <c r="E111" s="16">
        <v>1</v>
      </c>
      <c r="F111" s="17" t="s">
        <v>89</v>
      </c>
      <c r="H111" s="18">
        <f>ROUND(E111*G111,2)</f>
        <v>0</v>
      </c>
      <c r="J111" s="18">
        <f>ROUND(E111*G111,2)</f>
        <v>0</v>
      </c>
      <c r="L111" s="19">
        <f>E111*K111</f>
        <v>0</v>
      </c>
      <c r="M111" s="16">
        <v>0.4</v>
      </c>
      <c r="N111" s="16">
        <f>E111*M111</f>
        <v>0.4</v>
      </c>
      <c r="P111" s="17" t="s">
        <v>81</v>
      </c>
      <c r="V111" s="20" t="s">
        <v>309</v>
      </c>
      <c r="X111" s="54" t="s">
        <v>347</v>
      </c>
      <c r="Y111" s="54" t="s">
        <v>345</v>
      </c>
      <c r="Z111" s="14" t="s">
        <v>203</v>
      </c>
      <c r="AJ111" s="4" t="s">
        <v>311</v>
      </c>
      <c r="AK111" s="4" t="s">
        <v>85</v>
      </c>
    </row>
    <row r="112" spans="1:37" ht="25.5">
      <c r="A112" s="12">
        <v>78</v>
      </c>
      <c r="B112" s="13" t="s">
        <v>306</v>
      </c>
      <c r="C112" s="14" t="s">
        <v>348</v>
      </c>
      <c r="D112" s="15" t="s">
        <v>349</v>
      </c>
      <c r="E112" s="16">
        <v>20</v>
      </c>
      <c r="F112" s="17" t="s">
        <v>350</v>
      </c>
      <c r="H112" s="18">
        <f>ROUND(E112*G112,2)</f>
        <v>0</v>
      </c>
      <c r="J112" s="18">
        <f>ROUND(E112*G112,2)</f>
        <v>0</v>
      </c>
      <c r="L112" s="19">
        <f>E112*K112</f>
        <v>0</v>
      </c>
      <c r="N112" s="16">
        <f>E112*M112</f>
        <v>0</v>
      </c>
      <c r="P112" s="17" t="s">
        <v>81</v>
      </c>
      <c r="V112" s="20" t="s">
        <v>309</v>
      </c>
      <c r="X112" s="54" t="s">
        <v>351</v>
      </c>
      <c r="Y112" s="54" t="s">
        <v>348</v>
      </c>
      <c r="Z112" s="14" t="s">
        <v>352</v>
      </c>
      <c r="AJ112" s="4" t="s">
        <v>311</v>
      </c>
      <c r="AK112" s="4" t="s">
        <v>85</v>
      </c>
    </row>
    <row r="113" spans="1:37">
      <c r="A113" s="12">
        <v>79</v>
      </c>
      <c r="B113" s="13" t="s">
        <v>306</v>
      </c>
      <c r="C113" s="14" t="s">
        <v>353</v>
      </c>
      <c r="D113" s="15" t="s">
        <v>354</v>
      </c>
      <c r="F113" s="17" t="s">
        <v>53</v>
      </c>
      <c r="H113" s="18">
        <f>ROUND(E113*G113,2)</f>
        <v>0</v>
      </c>
      <c r="J113" s="18">
        <f>ROUND(E113*G113,2)</f>
        <v>0</v>
      </c>
      <c r="L113" s="19">
        <f>E113*K113</f>
        <v>0</v>
      </c>
      <c r="N113" s="16">
        <f>E113*M113</f>
        <v>0</v>
      </c>
      <c r="P113" s="17" t="s">
        <v>81</v>
      </c>
      <c r="V113" s="20" t="s">
        <v>309</v>
      </c>
      <c r="X113" s="54" t="s">
        <v>355</v>
      </c>
      <c r="Y113" s="54" t="s">
        <v>353</v>
      </c>
      <c r="Z113" s="14" t="s">
        <v>352</v>
      </c>
      <c r="AJ113" s="4" t="s">
        <v>311</v>
      </c>
      <c r="AK113" s="4" t="s">
        <v>85</v>
      </c>
    </row>
    <row r="114" spans="1:37">
      <c r="D114" s="55" t="s">
        <v>356</v>
      </c>
      <c r="E114" s="56">
        <f>J114</f>
        <v>0</v>
      </c>
      <c r="H114" s="56">
        <f>SUM(H97:H113)</f>
        <v>0</v>
      </c>
      <c r="I114" s="56">
        <f>SUM(I97:I113)</f>
        <v>0</v>
      </c>
      <c r="J114" s="56">
        <f>SUM(J97:J113)</f>
        <v>0</v>
      </c>
      <c r="L114" s="57">
        <f>SUM(L97:L113)</f>
        <v>0.10410000000000001</v>
      </c>
      <c r="N114" s="58">
        <f>SUM(N97:N113)</f>
        <v>2.0483499999999997</v>
      </c>
      <c r="W114" s="16">
        <f>SUM(W97:W113)</f>
        <v>0</v>
      </c>
    </row>
    <row r="116" spans="1:37">
      <c r="D116" s="55" t="s">
        <v>357</v>
      </c>
      <c r="E116" s="58">
        <f>J116</f>
        <v>0</v>
      </c>
      <c r="H116" s="56">
        <f>+H114</f>
        <v>0</v>
      </c>
      <c r="I116" s="56">
        <f>+I114</f>
        <v>0</v>
      </c>
      <c r="J116" s="56">
        <f>+J114</f>
        <v>0</v>
      </c>
      <c r="L116" s="57">
        <f>+L114</f>
        <v>0.10410000000000001</v>
      </c>
      <c r="N116" s="58">
        <f>+N114</f>
        <v>2.0483499999999997</v>
      </c>
      <c r="W116" s="16">
        <f>+W114</f>
        <v>0</v>
      </c>
    </row>
    <row r="118" spans="1:37">
      <c r="B118" s="53" t="s">
        <v>358</v>
      </c>
    </row>
    <row r="119" spans="1:37">
      <c r="B119" s="14" t="s">
        <v>359</v>
      </c>
    </row>
    <row r="120" spans="1:37">
      <c r="A120" s="12">
        <v>80</v>
      </c>
      <c r="B120" s="13" t="s">
        <v>360</v>
      </c>
      <c r="C120" s="14" t="s">
        <v>361</v>
      </c>
      <c r="D120" s="15" t="s">
        <v>362</v>
      </c>
      <c r="E120" s="16">
        <v>28</v>
      </c>
      <c r="F120" s="17" t="s">
        <v>107</v>
      </c>
      <c r="H120" s="18">
        <f>ROUND(E120*G120,2)</f>
        <v>0</v>
      </c>
      <c r="J120" s="18">
        <f>ROUND(E120*G120,2)</f>
        <v>0</v>
      </c>
      <c r="L120" s="19">
        <f>E120*K120</f>
        <v>0</v>
      </c>
      <c r="N120" s="16">
        <f>E120*M120</f>
        <v>0</v>
      </c>
      <c r="P120" s="17" t="s">
        <v>81</v>
      </c>
      <c r="V120" s="20" t="s">
        <v>363</v>
      </c>
      <c r="X120" s="54" t="s">
        <v>364</v>
      </c>
      <c r="Y120" s="54" t="s">
        <v>361</v>
      </c>
      <c r="Z120" s="14" t="s">
        <v>365</v>
      </c>
      <c r="AJ120" s="4" t="s">
        <v>366</v>
      </c>
      <c r="AK120" s="4" t="s">
        <v>85</v>
      </c>
    </row>
    <row r="121" spans="1:37" ht="25.5">
      <c r="A121" s="12">
        <v>81</v>
      </c>
      <c r="B121" s="13" t="s">
        <v>149</v>
      </c>
      <c r="C121" s="14" t="s">
        <v>367</v>
      </c>
      <c r="D121" s="15" t="s">
        <v>368</v>
      </c>
      <c r="E121" s="16">
        <v>28</v>
      </c>
      <c r="F121" s="17" t="s">
        <v>107</v>
      </c>
      <c r="I121" s="18">
        <f>ROUND(E121*G121,2)</f>
        <v>0</v>
      </c>
      <c r="J121" s="18">
        <f>ROUND(E121*G121,2)</f>
        <v>0</v>
      </c>
      <c r="L121" s="19">
        <f>E121*K121</f>
        <v>0</v>
      </c>
      <c r="N121" s="16">
        <f>E121*M121</f>
        <v>0</v>
      </c>
      <c r="P121" s="17" t="s">
        <v>81</v>
      </c>
      <c r="V121" s="20" t="s">
        <v>63</v>
      </c>
      <c r="X121" s="54" t="s">
        <v>367</v>
      </c>
      <c r="Y121" s="54" t="s">
        <v>367</v>
      </c>
      <c r="Z121" s="14" t="s">
        <v>369</v>
      </c>
      <c r="AA121" s="14" t="s">
        <v>370</v>
      </c>
      <c r="AJ121" s="4" t="s">
        <v>371</v>
      </c>
      <c r="AK121" s="4" t="s">
        <v>85</v>
      </c>
    </row>
    <row r="122" spans="1:37" ht="25.5">
      <c r="A122" s="12">
        <v>82</v>
      </c>
      <c r="B122" s="13" t="s">
        <v>360</v>
      </c>
      <c r="C122" s="14" t="s">
        <v>372</v>
      </c>
      <c r="D122" s="15" t="s">
        <v>373</v>
      </c>
      <c r="E122" s="16">
        <v>1</v>
      </c>
      <c r="F122" s="17" t="s">
        <v>89</v>
      </c>
      <c r="H122" s="18">
        <f>ROUND(E122*G122,2)</f>
        <v>0</v>
      </c>
      <c r="J122" s="18">
        <f>ROUND(E122*G122,2)</f>
        <v>0</v>
      </c>
      <c r="L122" s="19">
        <f>E122*K122</f>
        <v>0</v>
      </c>
      <c r="N122" s="16">
        <f>E122*M122</f>
        <v>0</v>
      </c>
      <c r="P122" s="17" t="s">
        <v>81</v>
      </c>
      <c r="V122" s="20" t="s">
        <v>363</v>
      </c>
      <c r="X122" s="54" t="s">
        <v>374</v>
      </c>
      <c r="Y122" s="54" t="s">
        <v>372</v>
      </c>
      <c r="Z122" s="14" t="s">
        <v>365</v>
      </c>
      <c r="AJ122" s="4" t="s">
        <v>366</v>
      </c>
      <c r="AK122" s="4" t="s">
        <v>85</v>
      </c>
    </row>
    <row r="123" spans="1:37">
      <c r="A123" s="12">
        <v>83</v>
      </c>
      <c r="B123" s="13" t="s">
        <v>360</v>
      </c>
      <c r="C123" s="14" t="s">
        <v>375</v>
      </c>
      <c r="D123" s="15" t="s">
        <v>376</v>
      </c>
      <c r="E123" s="16">
        <v>1</v>
      </c>
      <c r="F123" s="17" t="s">
        <v>89</v>
      </c>
      <c r="H123" s="18">
        <f>ROUND(E123*G123,2)</f>
        <v>0</v>
      </c>
      <c r="J123" s="18">
        <f>ROUND(E123*G123,2)</f>
        <v>0</v>
      </c>
      <c r="L123" s="19">
        <f>E123*K123</f>
        <v>0</v>
      </c>
      <c r="N123" s="16">
        <f>E123*M123</f>
        <v>0</v>
      </c>
      <c r="P123" s="17" t="s">
        <v>81</v>
      </c>
      <c r="V123" s="20" t="s">
        <v>363</v>
      </c>
      <c r="X123" s="54" t="s">
        <v>377</v>
      </c>
      <c r="Y123" s="54" t="s">
        <v>375</v>
      </c>
      <c r="Z123" s="14" t="s">
        <v>365</v>
      </c>
      <c r="AJ123" s="4" t="s">
        <v>366</v>
      </c>
      <c r="AK123" s="4" t="s">
        <v>85</v>
      </c>
    </row>
    <row r="124" spans="1:37">
      <c r="A124" s="12">
        <v>84</v>
      </c>
      <c r="B124" s="13" t="s">
        <v>149</v>
      </c>
      <c r="C124" s="14" t="s">
        <v>378</v>
      </c>
      <c r="D124" s="15" t="s">
        <v>379</v>
      </c>
      <c r="E124" s="16">
        <v>1</v>
      </c>
      <c r="F124" s="17" t="s">
        <v>89</v>
      </c>
      <c r="I124" s="18">
        <f>ROUND(E124*G124,2)</f>
        <v>0</v>
      </c>
      <c r="J124" s="18">
        <f>ROUND(E124*G124,2)</f>
        <v>0</v>
      </c>
      <c r="L124" s="19">
        <f>E124*K124</f>
        <v>0</v>
      </c>
      <c r="N124" s="16">
        <f>E124*M124</f>
        <v>0</v>
      </c>
      <c r="P124" s="17" t="s">
        <v>81</v>
      </c>
      <c r="V124" s="20" t="s">
        <v>63</v>
      </c>
      <c r="X124" s="54" t="s">
        <v>378</v>
      </c>
      <c r="Y124" s="54" t="s">
        <v>378</v>
      </c>
      <c r="Z124" s="14" t="s">
        <v>380</v>
      </c>
      <c r="AA124" s="14" t="s">
        <v>381</v>
      </c>
      <c r="AJ124" s="4" t="s">
        <v>371</v>
      </c>
      <c r="AK124" s="4" t="s">
        <v>85</v>
      </c>
    </row>
    <row r="125" spans="1:37">
      <c r="A125" s="12">
        <v>85</v>
      </c>
      <c r="B125" s="13" t="s">
        <v>360</v>
      </c>
      <c r="C125" s="14" t="s">
        <v>382</v>
      </c>
      <c r="D125" s="15" t="s">
        <v>383</v>
      </c>
      <c r="E125" s="16">
        <v>28</v>
      </c>
      <c r="F125" s="17" t="s">
        <v>107</v>
      </c>
      <c r="H125" s="18">
        <f>ROUND(E125*G125,2)</f>
        <v>0</v>
      </c>
      <c r="J125" s="18">
        <f>ROUND(E125*G125,2)</f>
        <v>0</v>
      </c>
      <c r="L125" s="19">
        <f>E125*K125</f>
        <v>0</v>
      </c>
      <c r="N125" s="16">
        <f>E125*M125</f>
        <v>0</v>
      </c>
      <c r="P125" s="17" t="s">
        <v>81</v>
      </c>
      <c r="V125" s="20" t="s">
        <v>363</v>
      </c>
      <c r="X125" s="54" t="s">
        <v>384</v>
      </c>
      <c r="Y125" s="54" t="s">
        <v>382</v>
      </c>
      <c r="Z125" s="14" t="s">
        <v>365</v>
      </c>
      <c r="AJ125" s="4" t="s">
        <v>366</v>
      </c>
      <c r="AK125" s="4" t="s">
        <v>85</v>
      </c>
    </row>
    <row r="126" spans="1:37">
      <c r="A126" s="12">
        <v>86</v>
      </c>
      <c r="B126" s="13" t="s">
        <v>149</v>
      </c>
      <c r="C126" s="14" t="s">
        <v>385</v>
      </c>
      <c r="D126" s="15" t="s">
        <v>386</v>
      </c>
      <c r="E126" s="16">
        <v>28</v>
      </c>
      <c r="F126" s="17" t="s">
        <v>107</v>
      </c>
      <c r="I126" s="18">
        <f>ROUND(E126*G126,2)</f>
        <v>0</v>
      </c>
      <c r="J126" s="18">
        <f>ROUND(E126*G126,2)</f>
        <v>0</v>
      </c>
      <c r="L126" s="19">
        <f>E126*K126</f>
        <v>0</v>
      </c>
      <c r="N126" s="16">
        <f>E126*M126</f>
        <v>0</v>
      </c>
      <c r="P126" s="17" t="s">
        <v>81</v>
      </c>
      <c r="V126" s="20" t="s">
        <v>63</v>
      </c>
      <c r="X126" s="54" t="s">
        <v>385</v>
      </c>
      <c r="Y126" s="54" t="s">
        <v>385</v>
      </c>
      <c r="Z126" s="14" t="s">
        <v>387</v>
      </c>
      <c r="AA126" s="14" t="s">
        <v>388</v>
      </c>
      <c r="AJ126" s="4" t="s">
        <v>371</v>
      </c>
      <c r="AK126" s="4" t="s">
        <v>85</v>
      </c>
    </row>
    <row r="127" spans="1:37">
      <c r="A127" s="12">
        <v>87</v>
      </c>
      <c r="B127" s="13" t="s">
        <v>360</v>
      </c>
      <c r="C127" s="14" t="s">
        <v>389</v>
      </c>
      <c r="D127" s="15" t="s">
        <v>390</v>
      </c>
      <c r="E127" s="16">
        <v>8</v>
      </c>
      <c r="F127" s="17" t="s">
        <v>350</v>
      </c>
      <c r="H127" s="18">
        <f>ROUND(E127*G127,2)</f>
        <v>0</v>
      </c>
      <c r="J127" s="18">
        <f>ROUND(E127*G127,2)</f>
        <v>0</v>
      </c>
      <c r="L127" s="19">
        <f>E127*K127</f>
        <v>0</v>
      </c>
      <c r="N127" s="16">
        <f>E127*M127</f>
        <v>0</v>
      </c>
      <c r="P127" s="17" t="s">
        <v>81</v>
      </c>
      <c r="V127" s="20" t="s">
        <v>363</v>
      </c>
      <c r="X127" s="54" t="s">
        <v>391</v>
      </c>
      <c r="Y127" s="54" t="s">
        <v>389</v>
      </c>
      <c r="Z127" s="14" t="s">
        <v>365</v>
      </c>
      <c r="AJ127" s="4" t="s">
        <v>366</v>
      </c>
      <c r="AK127" s="4" t="s">
        <v>85</v>
      </c>
    </row>
    <row r="128" spans="1:37">
      <c r="D128" s="55" t="s">
        <v>392</v>
      </c>
      <c r="E128" s="56">
        <f>J128</f>
        <v>0</v>
      </c>
      <c r="H128" s="56">
        <f>SUM(H118:H127)</f>
        <v>0</v>
      </c>
      <c r="I128" s="56">
        <f>SUM(I118:I127)</f>
        <v>0</v>
      </c>
      <c r="J128" s="56">
        <f>SUM(J118:J127)</f>
        <v>0</v>
      </c>
      <c r="L128" s="57">
        <f>SUM(L118:L127)</f>
        <v>0</v>
      </c>
      <c r="N128" s="58">
        <f>SUM(N118:N127)</f>
        <v>0</v>
      </c>
      <c r="W128" s="16">
        <f>SUM(W118:W127)</f>
        <v>0</v>
      </c>
    </row>
    <row r="130" spans="1:37">
      <c r="B130" s="14" t="s">
        <v>393</v>
      </c>
    </row>
    <row r="131" spans="1:37">
      <c r="A131" s="12">
        <v>88</v>
      </c>
      <c r="B131" s="13" t="s">
        <v>394</v>
      </c>
      <c r="C131" s="14" t="s">
        <v>395</v>
      </c>
      <c r="D131" s="15" t="s">
        <v>396</v>
      </c>
      <c r="E131" s="16">
        <v>20</v>
      </c>
      <c r="F131" s="17" t="s">
        <v>107</v>
      </c>
      <c r="H131" s="18">
        <f>ROUND(E131*G131,2)</f>
        <v>0</v>
      </c>
      <c r="J131" s="18">
        <f>ROUND(E131*G131,2)</f>
        <v>0</v>
      </c>
      <c r="L131" s="19">
        <f>E131*K131</f>
        <v>0</v>
      </c>
      <c r="N131" s="16">
        <f>E131*M131</f>
        <v>0</v>
      </c>
      <c r="P131" s="17" t="s">
        <v>81</v>
      </c>
      <c r="V131" s="20" t="s">
        <v>363</v>
      </c>
      <c r="X131" s="54" t="s">
        <v>397</v>
      </c>
      <c r="Y131" s="54" t="s">
        <v>395</v>
      </c>
      <c r="Z131" s="14" t="s">
        <v>130</v>
      </c>
      <c r="AJ131" s="4" t="s">
        <v>366</v>
      </c>
      <c r="AK131" s="4" t="s">
        <v>85</v>
      </c>
    </row>
    <row r="132" spans="1:37">
      <c r="A132" s="12">
        <v>89</v>
      </c>
      <c r="B132" s="13" t="s">
        <v>394</v>
      </c>
      <c r="C132" s="14" t="s">
        <v>398</v>
      </c>
      <c r="D132" s="15" t="s">
        <v>399</v>
      </c>
      <c r="E132" s="16">
        <v>20</v>
      </c>
      <c r="F132" s="17" t="s">
        <v>107</v>
      </c>
      <c r="H132" s="18">
        <f>ROUND(E132*G132,2)</f>
        <v>0</v>
      </c>
      <c r="J132" s="18">
        <f>ROUND(E132*G132,2)</f>
        <v>0</v>
      </c>
      <c r="L132" s="19">
        <f>E132*K132</f>
        <v>0</v>
      </c>
      <c r="N132" s="16">
        <f>E132*M132</f>
        <v>0</v>
      </c>
      <c r="P132" s="17" t="s">
        <v>81</v>
      </c>
      <c r="V132" s="20" t="s">
        <v>363</v>
      </c>
      <c r="X132" s="54" t="s">
        <v>400</v>
      </c>
      <c r="Y132" s="54" t="s">
        <v>398</v>
      </c>
      <c r="Z132" s="14" t="s">
        <v>401</v>
      </c>
      <c r="AJ132" s="4" t="s">
        <v>366</v>
      </c>
      <c r="AK132" s="4" t="s">
        <v>85</v>
      </c>
    </row>
    <row r="133" spans="1:37">
      <c r="A133" s="12">
        <v>90</v>
      </c>
      <c r="B133" s="13" t="s">
        <v>394</v>
      </c>
      <c r="C133" s="14" t="s">
        <v>402</v>
      </c>
      <c r="D133" s="15" t="s">
        <v>403</v>
      </c>
      <c r="E133" s="16">
        <v>20</v>
      </c>
      <c r="F133" s="17" t="s">
        <v>107</v>
      </c>
      <c r="H133" s="18">
        <f>ROUND(E133*G133,2)</f>
        <v>0</v>
      </c>
      <c r="J133" s="18">
        <f>ROUND(E133*G133,2)</f>
        <v>0</v>
      </c>
      <c r="L133" s="19">
        <f>E133*K133</f>
        <v>0</v>
      </c>
      <c r="N133" s="16">
        <f>E133*M133</f>
        <v>0</v>
      </c>
      <c r="P133" s="17" t="s">
        <v>81</v>
      </c>
      <c r="V133" s="20" t="s">
        <v>363</v>
      </c>
      <c r="X133" s="54" t="s">
        <v>404</v>
      </c>
      <c r="Y133" s="54" t="s">
        <v>402</v>
      </c>
      <c r="Z133" s="14" t="s">
        <v>401</v>
      </c>
      <c r="AJ133" s="4" t="s">
        <v>366</v>
      </c>
      <c r="AK133" s="4" t="s">
        <v>85</v>
      </c>
    </row>
    <row r="134" spans="1:37">
      <c r="A134" s="12">
        <v>91</v>
      </c>
      <c r="B134" s="13" t="s">
        <v>394</v>
      </c>
      <c r="C134" s="14" t="s">
        <v>405</v>
      </c>
      <c r="D134" s="15" t="s">
        <v>406</v>
      </c>
      <c r="E134" s="16">
        <v>20</v>
      </c>
      <c r="F134" s="17" t="s">
        <v>107</v>
      </c>
      <c r="H134" s="18">
        <f>ROUND(E134*G134,2)</f>
        <v>0</v>
      </c>
      <c r="J134" s="18">
        <f>ROUND(E134*G134,2)</f>
        <v>0</v>
      </c>
      <c r="L134" s="19">
        <f>E134*K134</f>
        <v>0</v>
      </c>
      <c r="N134" s="16">
        <f>E134*M134</f>
        <v>0</v>
      </c>
      <c r="P134" s="17" t="s">
        <v>81</v>
      </c>
      <c r="V134" s="20" t="s">
        <v>363</v>
      </c>
      <c r="X134" s="54" t="s">
        <v>407</v>
      </c>
      <c r="Y134" s="54" t="s">
        <v>405</v>
      </c>
      <c r="Z134" s="14" t="s">
        <v>130</v>
      </c>
      <c r="AJ134" s="4" t="s">
        <v>366</v>
      </c>
      <c r="AK134" s="4" t="s">
        <v>85</v>
      </c>
    </row>
    <row r="135" spans="1:37">
      <c r="D135" s="55" t="s">
        <v>408</v>
      </c>
      <c r="E135" s="56">
        <f>J135</f>
        <v>0</v>
      </c>
      <c r="H135" s="56">
        <f>SUM(H130:H134)</f>
        <v>0</v>
      </c>
      <c r="I135" s="56">
        <f>SUM(I130:I134)</f>
        <v>0</v>
      </c>
      <c r="J135" s="56">
        <f>SUM(J130:J134)</f>
        <v>0</v>
      </c>
      <c r="L135" s="57">
        <f>SUM(L130:L134)</f>
        <v>0</v>
      </c>
      <c r="N135" s="58">
        <f>SUM(N130:N134)</f>
        <v>0</v>
      </c>
      <c r="W135" s="16">
        <f>SUM(W130:W134)</f>
        <v>0</v>
      </c>
    </row>
    <row r="137" spans="1:37">
      <c r="D137" s="55" t="s">
        <v>409</v>
      </c>
      <c r="E137" s="56">
        <f>J137</f>
        <v>0</v>
      </c>
      <c r="H137" s="56">
        <f>+H128+H135</f>
        <v>0</v>
      </c>
      <c r="I137" s="56">
        <f>+I128+I135</f>
        <v>0</v>
      </c>
      <c r="J137" s="56">
        <f>+J128+J135</f>
        <v>0</v>
      </c>
      <c r="L137" s="57">
        <f>+L128+L135</f>
        <v>0</v>
      </c>
      <c r="N137" s="58">
        <f>+N128+N135</f>
        <v>0</v>
      </c>
      <c r="W137" s="16">
        <f>+W128+W135</f>
        <v>0</v>
      </c>
    </row>
    <row r="139" spans="1:37">
      <c r="D139" s="59" t="s">
        <v>410</v>
      </c>
      <c r="E139" s="56">
        <f>J139</f>
        <v>0</v>
      </c>
      <c r="H139" s="56">
        <f>+H95+H116+H137</f>
        <v>0</v>
      </c>
      <c r="I139" s="56">
        <f>+I95+I116+I137</f>
        <v>0</v>
      </c>
      <c r="J139" s="56">
        <f>+J95+J116+J137</f>
        <v>0</v>
      </c>
      <c r="L139" s="57">
        <f>+L95+L116+L137</f>
        <v>248.85326260999997</v>
      </c>
      <c r="N139" s="58">
        <f>+N95+N116+N137</f>
        <v>86.648350000000036</v>
      </c>
      <c r="W139" s="16">
        <f>+W95+W116+W137</f>
        <v>0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ntb</cp:lastModifiedBy>
  <cp:revision>2</cp:revision>
  <cp:lastPrinted>2019-05-20T14:23:00Z</cp:lastPrinted>
  <dcterms:created xsi:type="dcterms:W3CDTF">1999-04-06T07:39:00Z</dcterms:created>
  <dcterms:modified xsi:type="dcterms:W3CDTF">2025-10-29T08:45:27Z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